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TISTICAS IVV\3. DADOS NIELSEN\00. DADOS CVR LISBOA\2022\"/>
    </mc:Choice>
  </mc:AlternateContent>
  <xr:revisionPtr revIDLastSave="0" documentId="13_ncr:1_{F0A7587E-B5DE-46E2-9E79-5D7412282F7D}" xr6:coauthVersionLast="47" xr6:coauthVersionMax="47" xr10:uidLastSave="{00000000-0000-0000-0000-000000000000}"/>
  <bookViews>
    <workbookView xWindow="-120" yWindow="-120" windowWidth="21840" windowHeight="13020" xr2:uid="{DE15E6E3-D45B-456D-AC6A-FB23B58F7378}"/>
  </bookViews>
  <sheets>
    <sheet name="Indice" sheetId="17" r:id="rId1"/>
    <sheet name="1" sheetId="2" r:id="rId2"/>
    <sheet name="2" sheetId="16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10" r:id="rId11"/>
    <sheet name="11" sheetId="11" r:id="rId12"/>
    <sheet name="12" sheetId="13" r:id="rId13"/>
    <sheet name="13" sheetId="14" r:id="rId14"/>
    <sheet name="14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2" i="16" l="1"/>
  <c r="P152" i="16"/>
  <c r="O153" i="16"/>
  <c r="P153" i="16"/>
  <c r="Q153" i="16"/>
  <c r="Y177" i="16"/>
  <c r="Y178" i="16"/>
  <c r="Y179" i="16"/>
  <c r="Y180" i="16"/>
  <c r="Y181" i="16"/>
  <c r="Y182" i="16"/>
  <c r="Y183" i="16"/>
  <c r="Y184" i="16"/>
  <c r="Y185" i="16"/>
  <c r="Y186" i="16"/>
  <c r="Y187" i="16"/>
  <c r="Y188" i="16"/>
  <c r="X176" i="16"/>
  <c r="Y176" i="16"/>
  <c r="Y163" i="16"/>
  <c r="Y164" i="16"/>
  <c r="Y165" i="16"/>
  <c r="Y166" i="16"/>
  <c r="Y167" i="16"/>
  <c r="Y168" i="16"/>
  <c r="Y169" i="16"/>
  <c r="Y170" i="16"/>
  <c r="Y171" i="16"/>
  <c r="Y172" i="16"/>
  <c r="Y173" i="16"/>
  <c r="Y174" i="16"/>
  <c r="X162" i="16"/>
  <c r="Y162" i="16"/>
  <c r="X148" i="16"/>
  <c r="Y149" i="16"/>
  <c r="Y150" i="16"/>
  <c r="Y151" i="16"/>
  <c r="Y152" i="16"/>
  <c r="Y153" i="16"/>
  <c r="Y154" i="16"/>
  <c r="Y155" i="16"/>
  <c r="Y156" i="16"/>
  <c r="Y157" i="16"/>
  <c r="Y158" i="16"/>
  <c r="Y159" i="16"/>
  <c r="Y160" i="16"/>
  <c r="Y148" i="16"/>
  <c r="Y135" i="16"/>
  <c r="Y136" i="16"/>
  <c r="Y137" i="16"/>
  <c r="Y138" i="16"/>
  <c r="Y139" i="16"/>
  <c r="Y140" i="16"/>
  <c r="Y141" i="16"/>
  <c r="Y142" i="16"/>
  <c r="Y143" i="16"/>
  <c r="Y144" i="16"/>
  <c r="Y145" i="16"/>
  <c r="Y146" i="16"/>
  <c r="X134" i="16"/>
  <c r="Y134" i="16"/>
  <c r="Y121" i="16"/>
  <c r="Y122" i="16"/>
  <c r="Y123" i="16"/>
  <c r="Y124" i="16"/>
  <c r="Y125" i="16"/>
  <c r="Y126" i="16"/>
  <c r="Y127" i="16"/>
  <c r="Y128" i="16"/>
  <c r="Y129" i="16"/>
  <c r="Y130" i="16"/>
  <c r="Y131" i="16"/>
  <c r="Y132" i="16"/>
  <c r="X120" i="16"/>
  <c r="Y120" i="16"/>
  <c r="Y107" i="16"/>
  <c r="Y108" i="16"/>
  <c r="Y109" i="16"/>
  <c r="Y110" i="16"/>
  <c r="Y111" i="16"/>
  <c r="Y112" i="16"/>
  <c r="Y113" i="16"/>
  <c r="Y114" i="16"/>
  <c r="Y115" i="16"/>
  <c r="Y116" i="16"/>
  <c r="Y117" i="16"/>
  <c r="Y118" i="16"/>
  <c r="X106" i="16"/>
  <c r="Y106" i="16"/>
  <c r="Y93" i="16"/>
  <c r="Y94" i="16"/>
  <c r="Y95" i="16"/>
  <c r="Y96" i="16"/>
  <c r="Y97" i="16"/>
  <c r="Y98" i="16"/>
  <c r="Y99" i="16"/>
  <c r="Y100" i="16"/>
  <c r="Y101" i="16"/>
  <c r="Y102" i="16"/>
  <c r="Y103" i="16"/>
  <c r="Y104" i="16"/>
  <c r="X92" i="16"/>
  <c r="Y92" i="16"/>
  <c r="Y79" i="16"/>
  <c r="Y80" i="16"/>
  <c r="Y81" i="16"/>
  <c r="Y82" i="16"/>
  <c r="Y83" i="16"/>
  <c r="Y84" i="16"/>
  <c r="Y85" i="16"/>
  <c r="Y86" i="16"/>
  <c r="Y87" i="16"/>
  <c r="Y88" i="16"/>
  <c r="Y89" i="16"/>
  <c r="Y90" i="16"/>
  <c r="Y78" i="16"/>
  <c r="X78" i="16"/>
  <c r="Y65" i="16"/>
  <c r="Y66" i="16"/>
  <c r="Y67" i="16"/>
  <c r="Y68" i="16"/>
  <c r="Y69" i="16"/>
  <c r="Y70" i="16"/>
  <c r="Y71" i="16"/>
  <c r="Y72" i="16"/>
  <c r="Y73" i="16"/>
  <c r="Y74" i="16"/>
  <c r="Y75" i="16"/>
  <c r="Y76" i="16"/>
  <c r="Y64" i="16"/>
  <c r="X64" i="16"/>
  <c r="Y51" i="16"/>
  <c r="Y52" i="16"/>
  <c r="Y53" i="16"/>
  <c r="Y54" i="16"/>
  <c r="Y55" i="16"/>
  <c r="Y56" i="16"/>
  <c r="Y57" i="16"/>
  <c r="Y58" i="16"/>
  <c r="Y59" i="16"/>
  <c r="Y60" i="16"/>
  <c r="Y61" i="16"/>
  <c r="Y62" i="16"/>
  <c r="X50" i="16"/>
  <c r="Y50" i="16"/>
  <c r="Y37" i="16"/>
  <c r="Y38" i="16"/>
  <c r="Y39" i="16"/>
  <c r="Y40" i="16"/>
  <c r="Y41" i="16"/>
  <c r="Y42" i="16"/>
  <c r="Y43" i="16"/>
  <c r="Y44" i="16"/>
  <c r="Y45" i="16"/>
  <c r="Y46" i="16"/>
  <c r="Y47" i="16"/>
  <c r="Y48" i="16"/>
  <c r="X36" i="16"/>
  <c r="Y36" i="16"/>
  <c r="Y23" i="16"/>
  <c r="Y24" i="16"/>
  <c r="Y25" i="16"/>
  <c r="Y26" i="16"/>
  <c r="Y27" i="16"/>
  <c r="Y28" i="16"/>
  <c r="Y29" i="16"/>
  <c r="Y30" i="16"/>
  <c r="Y31" i="16"/>
  <c r="Y32" i="16"/>
  <c r="Y33" i="16"/>
  <c r="Y34" i="16"/>
  <c r="Y22" i="16"/>
  <c r="X22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X8" i="16"/>
  <c r="Y8" i="16"/>
  <c r="Y191" i="16"/>
  <c r="Y192" i="16"/>
  <c r="Y193" i="16"/>
  <c r="Y194" i="16"/>
  <c r="Y195" i="16"/>
  <c r="Y196" i="16"/>
  <c r="Y197" i="16"/>
  <c r="Y198" i="16"/>
  <c r="Y199" i="16"/>
  <c r="Y200" i="16"/>
  <c r="Y201" i="16"/>
  <c r="Y202" i="16"/>
  <c r="X190" i="16"/>
  <c r="Y190" i="16"/>
  <c r="Y189" i="16"/>
  <c r="Y175" i="16"/>
  <c r="Y161" i="16"/>
  <c r="Y147" i="16"/>
  <c r="Y133" i="16"/>
  <c r="Y119" i="16"/>
  <c r="Y105" i="16"/>
  <c r="Y91" i="16"/>
  <c r="Y77" i="16"/>
  <c r="Y63" i="16"/>
  <c r="Y49" i="16"/>
  <c r="Y35" i="16"/>
  <c r="Y21" i="16"/>
  <c r="Y7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190" i="16"/>
  <c r="S190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76" i="16"/>
  <c r="S176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S162" i="16"/>
  <c r="T162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S148" i="16"/>
  <c r="T148" i="16"/>
  <c r="S134" i="16"/>
  <c r="T135" i="16"/>
  <c r="T136" i="16"/>
  <c r="T137" i="16"/>
  <c r="T138" i="16"/>
  <c r="T139" i="16"/>
  <c r="T140" i="16"/>
  <c r="T141" i="16"/>
  <c r="T142" i="16"/>
  <c r="T143" i="16"/>
  <c r="T144" i="16"/>
  <c r="T145" i="16"/>
  <c r="T146" i="16"/>
  <c r="T134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S120" i="16"/>
  <c r="T120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06" i="16"/>
  <c r="S106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92" i="16"/>
  <c r="S92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78" i="16"/>
  <c r="S78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64" i="16"/>
  <c r="S64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50" i="16"/>
  <c r="S50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36" i="16"/>
  <c r="S36" i="16"/>
  <c r="T189" i="16"/>
  <c r="T175" i="16"/>
  <c r="T161" i="16"/>
  <c r="T147" i="16"/>
  <c r="T133" i="16"/>
  <c r="T119" i="16"/>
  <c r="T105" i="16"/>
  <c r="T91" i="16"/>
  <c r="T77" i="16"/>
  <c r="T63" i="16"/>
  <c r="T49" i="16"/>
  <c r="T35" i="16"/>
  <c r="T23" i="16"/>
  <c r="T24" i="16"/>
  <c r="T25" i="16"/>
  <c r="T26" i="16"/>
  <c r="T27" i="16"/>
  <c r="T28" i="16"/>
  <c r="T29" i="16"/>
  <c r="T30" i="16"/>
  <c r="T31" i="16"/>
  <c r="T32" i="16"/>
  <c r="T33" i="16"/>
  <c r="T34" i="16"/>
  <c r="T22" i="16"/>
  <c r="S22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S8" i="16"/>
  <c r="T8" i="16"/>
  <c r="T21" i="16"/>
  <c r="T7" i="16"/>
  <c r="U7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127" i="16"/>
  <c r="K128" i="16"/>
  <c r="K129" i="16"/>
  <c r="K130" i="16"/>
  <c r="K131" i="16"/>
  <c r="K132" i="16"/>
  <c r="K133" i="16"/>
  <c r="K134" i="16"/>
  <c r="K135" i="16"/>
  <c r="K136" i="16"/>
  <c r="K137" i="16"/>
  <c r="K138" i="16"/>
  <c r="K139" i="16"/>
  <c r="K140" i="16"/>
  <c r="K141" i="16"/>
  <c r="K142" i="16"/>
  <c r="K143" i="16"/>
  <c r="K144" i="16"/>
  <c r="K145" i="16"/>
  <c r="K146" i="16"/>
  <c r="K147" i="16"/>
  <c r="K148" i="16"/>
  <c r="K149" i="16"/>
  <c r="K150" i="16"/>
  <c r="K152" i="16"/>
  <c r="K153" i="16"/>
  <c r="K155" i="16"/>
  <c r="K156" i="16"/>
  <c r="K157" i="16"/>
  <c r="K158" i="16"/>
  <c r="K159" i="16"/>
  <c r="K160" i="16"/>
  <c r="K161" i="16"/>
  <c r="K162" i="16"/>
  <c r="K163" i="16"/>
  <c r="K164" i="16"/>
  <c r="K165" i="16"/>
  <c r="K166" i="16"/>
  <c r="K167" i="16"/>
  <c r="K168" i="16"/>
  <c r="K169" i="16"/>
  <c r="K170" i="16"/>
  <c r="K171" i="16"/>
  <c r="K172" i="16"/>
  <c r="K173" i="16"/>
  <c r="K174" i="16"/>
  <c r="K175" i="16"/>
  <c r="K176" i="16"/>
  <c r="K177" i="16"/>
  <c r="K178" i="16"/>
  <c r="K179" i="16"/>
  <c r="K180" i="16"/>
  <c r="K181" i="16"/>
  <c r="K182" i="16"/>
  <c r="K183" i="16"/>
  <c r="K184" i="16"/>
  <c r="K185" i="16"/>
  <c r="K186" i="16"/>
  <c r="K187" i="16"/>
  <c r="K188" i="16"/>
  <c r="K189" i="16"/>
  <c r="K190" i="16"/>
  <c r="K191" i="16"/>
  <c r="K192" i="16"/>
  <c r="K193" i="16"/>
  <c r="K194" i="16"/>
  <c r="K195" i="16"/>
  <c r="K196" i="16"/>
  <c r="K197" i="16"/>
  <c r="K198" i="16"/>
  <c r="K199" i="16"/>
  <c r="K200" i="16"/>
  <c r="K201" i="16"/>
  <c r="K202" i="16"/>
  <c r="G190" i="16"/>
  <c r="H190" i="16"/>
  <c r="G191" i="16"/>
  <c r="H191" i="16"/>
  <c r="G192" i="16"/>
  <c r="H192" i="16"/>
  <c r="G193" i="16"/>
  <c r="H193" i="16"/>
  <c r="Z193" i="16" s="1"/>
  <c r="G194" i="16"/>
  <c r="H194" i="16"/>
  <c r="G195" i="16"/>
  <c r="H195" i="16"/>
  <c r="G196" i="16"/>
  <c r="H196" i="16"/>
  <c r="G197" i="16"/>
  <c r="H197" i="16"/>
  <c r="Z197" i="16" s="1"/>
  <c r="G198" i="16"/>
  <c r="H198" i="16"/>
  <c r="G199" i="16"/>
  <c r="H199" i="16"/>
  <c r="G200" i="16"/>
  <c r="H200" i="16"/>
  <c r="G201" i="16"/>
  <c r="H201" i="16"/>
  <c r="Z201" i="16" s="1"/>
  <c r="G202" i="16"/>
  <c r="H202" i="16"/>
  <c r="C190" i="16"/>
  <c r="C191" i="16"/>
  <c r="C192" i="16"/>
  <c r="C193" i="16"/>
  <c r="C194" i="16"/>
  <c r="C195" i="16"/>
  <c r="C196" i="16"/>
  <c r="C197" i="16"/>
  <c r="C198" i="16"/>
  <c r="C199" i="16"/>
  <c r="C200" i="16"/>
  <c r="C201" i="16"/>
  <c r="C202" i="16"/>
  <c r="D190" i="16"/>
  <c r="E190" i="16"/>
  <c r="Z190" i="16"/>
  <c r="I190" i="16"/>
  <c r="C48" i="15"/>
  <c r="D48" i="15"/>
  <c r="C49" i="15"/>
  <c r="D49" i="15"/>
  <c r="C50" i="15"/>
  <c r="D50" i="15"/>
  <c r="C51" i="15"/>
  <c r="D51" i="15"/>
  <c r="G51" i="15" s="1"/>
  <c r="C52" i="15"/>
  <c r="D52" i="15"/>
  <c r="C53" i="15"/>
  <c r="D53" i="15"/>
  <c r="C54" i="15"/>
  <c r="D54" i="15"/>
  <c r="C55" i="15"/>
  <c r="D55" i="15"/>
  <c r="C56" i="15"/>
  <c r="D56" i="15"/>
  <c r="C57" i="15"/>
  <c r="D57" i="15"/>
  <c r="C58" i="15"/>
  <c r="D58" i="15"/>
  <c r="C59" i="15"/>
  <c r="D59" i="15"/>
  <c r="G59" i="15" s="1"/>
  <c r="C60" i="15"/>
  <c r="D60" i="15"/>
  <c r="C61" i="15"/>
  <c r="D61" i="15"/>
  <c r="O36" i="15"/>
  <c r="O37" i="15"/>
  <c r="O38" i="15"/>
  <c r="O39" i="15"/>
  <c r="O40" i="15"/>
  <c r="O41" i="15"/>
  <c r="O29" i="15"/>
  <c r="O30" i="15"/>
  <c r="O31" i="15"/>
  <c r="O32" i="15"/>
  <c r="O33" i="15"/>
  <c r="O34" i="15"/>
  <c r="O35" i="15"/>
  <c r="O2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8" i="15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2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8" i="14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2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8" i="13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2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8" i="11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2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8" i="10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28" i="9"/>
  <c r="O21" i="9"/>
  <c r="O9" i="9"/>
  <c r="O10" i="9"/>
  <c r="O11" i="9"/>
  <c r="O12" i="9"/>
  <c r="O13" i="9"/>
  <c r="O14" i="9"/>
  <c r="O15" i="9"/>
  <c r="O16" i="9"/>
  <c r="O17" i="9"/>
  <c r="O18" i="9"/>
  <c r="O19" i="9"/>
  <c r="O20" i="9"/>
  <c r="O8" i="9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2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8" i="8"/>
  <c r="P8" i="8"/>
  <c r="O41" i="7"/>
  <c r="O29" i="7"/>
  <c r="O30" i="7"/>
  <c r="O31" i="7"/>
  <c r="O32" i="7"/>
  <c r="O33" i="7"/>
  <c r="O34" i="7"/>
  <c r="O35" i="7"/>
  <c r="O36" i="7"/>
  <c r="O37" i="7"/>
  <c r="O38" i="7"/>
  <c r="O39" i="7"/>
  <c r="O40" i="7"/>
  <c r="O2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8" i="7"/>
  <c r="O41" i="6"/>
  <c r="O29" i="6"/>
  <c r="O30" i="6"/>
  <c r="O31" i="6"/>
  <c r="O32" i="6"/>
  <c r="O33" i="6"/>
  <c r="O34" i="6"/>
  <c r="O35" i="6"/>
  <c r="O36" i="6"/>
  <c r="O37" i="6"/>
  <c r="O38" i="6"/>
  <c r="O39" i="6"/>
  <c r="O40" i="6"/>
  <c r="O28" i="6"/>
  <c r="O21" i="6"/>
  <c r="O9" i="6"/>
  <c r="O10" i="6"/>
  <c r="O11" i="6"/>
  <c r="O12" i="6"/>
  <c r="O13" i="6"/>
  <c r="O14" i="6"/>
  <c r="O15" i="6"/>
  <c r="O16" i="6"/>
  <c r="O17" i="6"/>
  <c r="O18" i="6"/>
  <c r="O19" i="6"/>
  <c r="O20" i="6"/>
  <c r="O8" i="6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2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8" i="5"/>
  <c r="O41" i="4"/>
  <c r="O29" i="4"/>
  <c r="O30" i="4"/>
  <c r="O31" i="4"/>
  <c r="O32" i="4"/>
  <c r="O33" i="4"/>
  <c r="O34" i="4"/>
  <c r="O35" i="4"/>
  <c r="O36" i="4"/>
  <c r="O37" i="4"/>
  <c r="O38" i="4"/>
  <c r="O39" i="4"/>
  <c r="O40" i="4"/>
  <c r="O28" i="4"/>
  <c r="O9" i="4"/>
  <c r="O10" i="4"/>
  <c r="O11" i="4"/>
  <c r="O12" i="4"/>
  <c r="O13" i="4"/>
  <c r="O14" i="4"/>
  <c r="O15" i="4"/>
  <c r="O16" i="4"/>
  <c r="O17" i="4"/>
  <c r="O18" i="4"/>
  <c r="O19" i="4"/>
  <c r="O20" i="4"/>
  <c r="O8" i="4"/>
  <c r="O41" i="3"/>
  <c r="O29" i="3"/>
  <c r="O30" i="3"/>
  <c r="O31" i="3"/>
  <c r="O32" i="3"/>
  <c r="O33" i="3"/>
  <c r="O34" i="3"/>
  <c r="O35" i="3"/>
  <c r="O36" i="3"/>
  <c r="O37" i="3"/>
  <c r="O38" i="3"/>
  <c r="O39" i="3"/>
  <c r="O40" i="3"/>
  <c r="O28" i="3"/>
  <c r="O21" i="3"/>
  <c r="O9" i="3"/>
  <c r="O10" i="3"/>
  <c r="O11" i="3"/>
  <c r="O12" i="3"/>
  <c r="O13" i="3"/>
  <c r="O14" i="3"/>
  <c r="O15" i="3"/>
  <c r="O16" i="3"/>
  <c r="O17" i="3"/>
  <c r="O18" i="3"/>
  <c r="O19" i="3"/>
  <c r="O20" i="3"/>
  <c r="J41" i="3"/>
  <c r="J29" i="3"/>
  <c r="J30" i="3"/>
  <c r="J31" i="3"/>
  <c r="J32" i="3"/>
  <c r="J33" i="3"/>
  <c r="J34" i="3"/>
  <c r="J35" i="3"/>
  <c r="J36" i="3"/>
  <c r="J37" i="3"/>
  <c r="J38" i="3"/>
  <c r="J39" i="3"/>
  <c r="J40" i="3"/>
  <c r="J28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J21" i="3"/>
  <c r="J9" i="3"/>
  <c r="J10" i="3"/>
  <c r="J11" i="3"/>
  <c r="J12" i="3"/>
  <c r="J13" i="3"/>
  <c r="J14" i="3"/>
  <c r="J15" i="3"/>
  <c r="J16" i="3"/>
  <c r="J17" i="3"/>
  <c r="J18" i="3"/>
  <c r="J19" i="3"/>
  <c r="J20" i="3"/>
  <c r="J8" i="3"/>
  <c r="J41" i="15"/>
  <c r="K41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28" i="15"/>
  <c r="C41" i="15"/>
  <c r="J21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8" i="15"/>
  <c r="C21" i="15"/>
  <c r="C48" i="14"/>
  <c r="D48" i="14"/>
  <c r="C49" i="14"/>
  <c r="D49" i="14"/>
  <c r="C50" i="14"/>
  <c r="D50" i="14"/>
  <c r="C51" i="14"/>
  <c r="D51" i="14"/>
  <c r="C52" i="14"/>
  <c r="D52" i="14"/>
  <c r="C53" i="14"/>
  <c r="D53" i="14"/>
  <c r="C54" i="14"/>
  <c r="D54" i="14"/>
  <c r="C55" i="14"/>
  <c r="D55" i="14"/>
  <c r="C56" i="14"/>
  <c r="D56" i="14"/>
  <c r="C57" i="14"/>
  <c r="D57" i="14"/>
  <c r="C58" i="14"/>
  <c r="D58" i="14"/>
  <c r="C59" i="14"/>
  <c r="D59" i="14"/>
  <c r="C60" i="14"/>
  <c r="D60" i="14"/>
  <c r="C61" i="14"/>
  <c r="D61" i="14"/>
  <c r="J41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28" i="14"/>
  <c r="J21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8" i="14"/>
  <c r="C41" i="14"/>
  <c r="C21" i="14"/>
  <c r="C48" i="13"/>
  <c r="D48" i="13"/>
  <c r="C49" i="13"/>
  <c r="D49" i="13"/>
  <c r="C50" i="13"/>
  <c r="D50" i="13"/>
  <c r="C51" i="13"/>
  <c r="D51" i="13"/>
  <c r="C52" i="13"/>
  <c r="D52" i="13"/>
  <c r="C53" i="13"/>
  <c r="D53" i="13"/>
  <c r="C54" i="13"/>
  <c r="D54" i="13"/>
  <c r="C55" i="13"/>
  <c r="D55" i="13"/>
  <c r="C56" i="13"/>
  <c r="D56" i="13"/>
  <c r="C57" i="13"/>
  <c r="D57" i="13"/>
  <c r="C58" i="13"/>
  <c r="D58" i="13"/>
  <c r="C59" i="13"/>
  <c r="D59" i="13"/>
  <c r="C60" i="13"/>
  <c r="D60" i="13"/>
  <c r="C61" i="13"/>
  <c r="D61" i="13"/>
  <c r="J21" i="13"/>
  <c r="K21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8" i="13"/>
  <c r="J41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28" i="13"/>
  <c r="C41" i="13"/>
  <c r="D41" i="13"/>
  <c r="C21" i="13"/>
  <c r="D21" i="13"/>
  <c r="C48" i="11"/>
  <c r="D48" i="11"/>
  <c r="C49" i="11"/>
  <c r="D49" i="11"/>
  <c r="C50" i="11"/>
  <c r="D50" i="11"/>
  <c r="C51" i="11"/>
  <c r="D51" i="11"/>
  <c r="C52" i="11"/>
  <c r="D52" i="11"/>
  <c r="C53" i="11"/>
  <c r="D53" i="11"/>
  <c r="C54" i="11"/>
  <c r="D54" i="11"/>
  <c r="C55" i="11"/>
  <c r="D55" i="11"/>
  <c r="C56" i="11"/>
  <c r="D56" i="11"/>
  <c r="C57" i="11"/>
  <c r="D57" i="11"/>
  <c r="C58" i="11"/>
  <c r="D58" i="11"/>
  <c r="C59" i="11"/>
  <c r="D59" i="11"/>
  <c r="C60" i="11"/>
  <c r="D60" i="11"/>
  <c r="C61" i="11"/>
  <c r="D61" i="11"/>
  <c r="J29" i="11"/>
  <c r="K29" i="11"/>
  <c r="J30" i="11"/>
  <c r="K30" i="11"/>
  <c r="J31" i="11"/>
  <c r="K31" i="11"/>
  <c r="J32" i="11"/>
  <c r="K32" i="11"/>
  <c r="J33" i="11"/>
  <c r="K33" i="11"/>
  <c r="J34" i="11"/>
  <c r="K34" i="11"/>
  <c r="J35" i="11"/>
  <c r="K35" i="11"/>
  <c r="J36" i="11"/>
  <c r="K36" i="11"/>
  <c r="J37" i="11"/>
  <c r="K37" i="11"/>
  <c r="J38" i="11"/>
  <c r="K38" i="11"/>
  <c r="J39" i="11"/>
  <c r="K39" i="11"/>
  <c r="J40" i="11"/>
  <c r="K40" i="11"/>
  <c r="K28" i="11"/>
  <c r="J28" i="11"/>
  <c r="J21" i="11"/>
  <c r="K21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8" i="11"/>
  <c r="C41" i="11"/>
  <c r="D41" i="11"/>
  <c r="C21" i="11"/>
  <c r="C48" i="10"/>
  <c r="D48" i="10"/>
  <c r="C49" i="10"/>
  <c r="D49" i="10"/>
  <c r="C50" i="10"/>
  <c r="D50" i="10"/>
  <c r="C51" i="10"/>
  <c r="D51" i="10"/>
  <c r="C52" i="10"/>
  <c r="D52" i="10"/>
  <c r="C53" i="10"/>
  <c r="D53" i="10"/>
  <c r="C54" i="10"/>
  <c r="D54" i="10"/>
  <c r="C55" i="10"/>
  <c r="D55" i="10"/>
  <c r="C56" i="10"/>
  <c r="D56" i="10"/>
  <c r="C57" i="10"/>
  <c r="D57" i="10"/>
  <c r="C58" i="10"/>
  <c r="D58" i="10"/>
  <c r="C59" i="10"/>
  <c r="D59" i="10"/>
  <c r="C60" i="10"/>
  <c r="D60" i="10"/>
  <c r="C61" i="10"/>
  <c r="D61" i="10"/>
  <c r="J41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28" i="10"/>
  <c r="J21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8" i="10"/>
  <c r="C41" i="10"/>
  <c r="C48" i="9"/>
  <c r="D48" i="9"/>
  <c r="C49" i="9"/>
  <c r="D49" i="9"/>
  <c r="C50" i="9"/>
  <c r="D50" i="9"/>
  <c r="C51" i="9"/>
  <c r="D51" i="9"/>
  <c r="C52" i="9"/>
  <c r="D52" i="9"/>
  <c r="C53" i="9"/>
  <c r="D53" i="9"/>
  <c r="C54" i="9"/>
  <c r="D54" i="9"/>
  <c r="C55" i="9"/>
  <c r="D55" i="9"/>
  <c r="C56" i="9"/>
  <c r="D56" i="9"/>
  <c r="C57" i="9"/>
  <c r="D57" i="9"/>
  <c r="C58" i="9"/>
  <c r="D58" i="9"/>
  <c r="C59" i="9"/>
  <c r="D59" i="9"/>
  <c r="C60" i="9"/>
  <c r="D60" i="9"/>
  <c r="C61" i="9"/>
  <c r="D61" i="9"/>
  <c r="J41" i="9"/>
  <c r="J29" i="9"/>
  <c r="J30" i="9"/>
  <c r="J31" i="9"/>
  <c r="J32" i="9"/>
  <c r="J33" i="9"/>
  <c r="J34" i="9"/>
  <c r="J35" i="9"/>
  <c r="J36" i="9"/>
  <c r="J37" i="9"/>
  <c r="J38" i="9"/>
  <c r="J39" i="9"/>
  <c r="J40" i="9"/>
  <c r="J28" i="9"/>
  <c r="C41" i="9"/>
  <c r="J21" i="9"/>
  <c r="J9" i="9"/>
  <c r="J10" i="9"/>
  <c r="J11" i="9"/>
  <c r="J12" i="9"/>
  <c r="J13" i="9"/>
  <c r="J14" i="9"/>
  <c r="J15" i="9"/>
  <c r="J16" i="9"/>
  <c r="J17" i="9"/>
  <c r="J18" i="9"/>
  <c r="J19" i="9"/>
  <c r="J20" i="9"/>
  <c r="J8" i="9"/>
  <c r="C21" i="9"/>
  <c r="C48" i="8"/>
  <c r="D48" i="8"/>
  <c r="C49" i="8"/>
  <c r="D49" i="8"/>
  <c r="C50" i="8"/>
  <c r="D50" i="8"/>
  <c r="C51" i="8"/>
  <c r="D51" i="8"/>
  <c r="C52" i="8"/>
  <c r="D52" i="8"/>
  <c r="C53" i="8"/>
  <c r="D53" i="8"/>
  <c r="C54" i="8"/>
  <c r="D54" i="8"/>
  <c r="C55" i="8"/>
  <c r="D55" i="8"/>
  <c r="C56" i="8"/>
  <c r="D56" i="8"/>
  <c r="C57" i="8"/>
  <c r="D57" i="8"/>
  <c r="C58" i="8"/>
  <c r="D58" i="8"/>
  <c r="C59" i="8"/>
  <c r="D59" i="8"/>
  <c r="C60" i="8"/>
  <c r="D60" i="8"/>
  <c r="C61" i="8"/>
  <c r="D61" i="8"/>
  <c r="J21" i="8"/>
  <c r="J9" i="8"/>
  <c r="J10" i="8"/>
  <c r="J11" i="8"/>
  <c r="J12" i="8"/>
  <c r="J13" i="8"/>
  <c r="J14" i="8"/>
  <c r="J15" i="8"/>
  <c r="J16" i="8"/>
  <c r="J17" i="8"/>
  <c r="J18" i="8"/>
  <c r="J19" i="8"/>
  <c r="J20" i="8"/>
  <c r="J8" i="8"/>
  <c r="C21" i="8"/>
  <c r="J41" i="8"/>
  <c r="K41" i="8"/>
  <c r="J29" i="8"/>
  <c r="J30" i="8"/>
  <c r="J31" i="8"/>
  <c r="J32" i="8"/>
  <c r="J33" i="8"/>
  <c r="J34" i="8"/>
  <c r="J35" i="8"/>
  <c r="J36" i="8"/>
  <c r="J37" i="8"/>
  <c r="J38" i="8"/>
  <c r="J39" i="8"/>
  <c r="J40" i="8"/>
  <c r="J28" i="8"/>
  <c r="C41" i="8"/>
  <c r="D41" i="8"/>
  <c r="C48" i="7"/>
  <c r="D48" i="7"/>
  <c r="C49" i="7"/>
  <c r="D49" i="7"/>
  <c r="C50" i="7"/>
  <c r="D50" i="7"/>
  <c r="C51" i="7"/>
  <c r="D51" i="7"/>
  <c r="C52" i="7"/>
  <c r="D52" i="7"/>
  <c r="C53" i="7"/>
  <c r="D53" i="7"/>
  <c r="C54" i="7"/>
  <c r="D54" i="7"/>
  <c r="C55" i="7"/>
  <c r="D55" i="7"/>
  <c r="C56" i="7"/>
  <c r="D56" i="7"/>
  <c r="C57" i="7"/>
  <c r="D57" i="7"/>
  <c r="C58" i="7"/>
  <c r="D58" i="7"/>
  <c r="C59" i="7"/>
  <c r="D59" i="7"/>
  <c r="C60" i="7"/>
  <c r="D60" i="7"/>
  <c r="C61" i="7"/>
  <c r="D61" i="7"/>
  <c r="J41" i="7"/>
  <c r="J29" i="7"/>
  <c r="J30" i="7"/>
  <c r="J31" i="7"/>
  <c r="J32" i="7"/>
  <c r="J33" i="7"/>
  <c r="J34" i="7"/>
  <c r="J35" i="7"/>
  <c r="J36" i="7"/>
  <c r="J37" i="7"/>
  <c r="J38" i="7"/>
  <c r="J39" i="7"/>
  <c r="J40" i="7"/>
  <c r="J28" i="7"/>
  <c r="C41" i="7"/>
  <c r="J21" i="7"/>
  <c r="J9" i="7"/>
  <c r="J10" i="7"/>
  <c r="J11" i="7"/>
  <c r="J12" i="7"/>
  <c r="J13" i="7"/>
  <c r="J14" i="7"/>
  <c r="J15" i="7"/>
  <c r="J16" i="7"/>
  <c r="J17" i="7"/>
  <c r="J18" i="7"/>
  <c r="J19" i="7"/>
  <c r="J20" i="7"/>
  <c r="J8" i="7"/>
  <c r="C21" i="7"/>
  <c r="D21" i="7"/>
  <c r="J21" i="6"/>
  <c r="J9" i="6"/>
  <c r="J10" i="6"/>
  <c r="J11" i="6"/>
  <c r="J12" i="6"/>
  <c r="J13" i="6"/>
  <c r="J14" i="6"/>
  <c r="J15" i="6"/>
  <c r="J16" i="6"/>
  <c r="J17" i="6"/>
  <c r="J18" i="6"/>
  <c r="J19" i="6"/>
  <c r="J20" i="6"/>
  <c r="J8" i="6"/>
  <c r="J41" i="6"/>
  <c r="J29" i="6"/>
  <c r="J30" i="6"/>
  <c r="J31" i="6"/>
  <c r="J32" i="6"/>
  <c r="J33" i="6"/>
  <c r="J34" i="6"/>
  <c r="J35" i="6"/>
  <c r="J36" i="6"/>
  <c r="J37" i="6"/>
  <c r="J38" i="6"/>
  <c r="J39" i="6"/>
  <c r="J40" i="6"/>
  <c r="J28" i="6"/>
  <c r="C48" i="6"/>
  <c r="D48" i="6"/>
  <c r="C49" i="6"/>
  <c r="D49" i="6"/>
  <c r="C50" i="6"/>
  <c r="D50" i="6"/>
  <c r="C51" i="6"/>
  <c r="D51" i="6"/>
  <c r="C52" i="6"/>
  <c r="D52" i="6"/>
  <c r="C53" i="6"/>
  <c r="D53" i="6"/>
  <c r="C54" i="6"/>
  <c r="D54" i="6"/>
  <c r="C55" i="6"/>
  <c r="D55" i="6"/>
  <c r="C56" i="6"/>
  <c r="D56" i="6"/>
  <c r="C57" i="6"/>
  <c r="D57" i="6"/>
  <c r="C59" i="6"/>
  <c r="D59" i="6"/>
  <c r="C60" i="6"/>
  <c r="D60" i="6"/>
  <c r="C61" i="6"/>
  <c r="D61" i="6"/>
  <c r="C21" i="6"/>
  <c r="C41" i="6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J41" i="5"/>
  <c r="J29" i="5"/>
  <c r="J30" i="5"/>
  <c r="J31" i="5"/>
  <c r="J32" i="5"/>
  <c r="J33" i="5"/>
  <c r="J34" i="5"/>
  <c r="J35" i="5"/>
  <c r="J36" i="5"/>
  <c r="J37" i="5"/>
  <c r="J38" i="5"/>
  <c r="J39" i="5"/>
  <c r="J40" i="5"/>
  <c r="J28" i="5"/>
  <c r="J21" i="5"/>
  <c r="J9" i="5"/>
  <c r="J10" i="5"/>
  <c r="J11" i="5"/>
  <c r="J12" i="5"/>
  <c r="J13" i="5"/>
  <c r="J14" i="5"/>
  <c r="J15" i="5"/>
  <c r="J16" i="5"/>
  <c r="J17" i="5"/>
  <c r="J18" i="5"/>
  <c r="J19" i="5"/>
  <c r="J20" i="5"/>
  <c r="J8" i="5"/>
  <c r="C21" i="5"/>
  <c r="C41" i="5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J29" i="4"/>
  <c r="J30" i="4"/>
  <c r="J31" i="4"/>
  <c r="J32" i="4"/>
  <c r="J33" i="4"/>
  <c r="J34" i="4"/>
  <c r="J35" i="4"/>
  <c r="J36" i="4"/>
  <c r="J37" i="4"/>
  <c r="J38" i="4"/>
  <c r="J39" i="4"/>
  <c r="J40" i="4"/>
  <c r="J28" i="4"/>
  <c r="K41" i="4"/>
  <c r="C41" i="4"/>
  <c r="C21" i="4"/>
  <c r="J15" i="4" s="1"/>
  <c r="D21" i="4"/>
  <c r="J41" i="11"/>
  <c r="K41" i="11"/>
  <c r="C21" i="10"/>
  <c r="D21" i="10"/>
  <c r="K16" i="10" s="1"/>
  <c r="C41" i="3"/>
  <c r="C21" i="3"/>
  <c r="O8" i="3"/>
  <c r="P8" i="3"/>
  <c r="Q8" i="3"/>
  <c r="C48" i="2"/>
  <c r="D48" i="2"/>
  <c r="E48" i="2"/>
  <c r="C49" i="2"/>
  <c r="D49" i="2"/>
  <c r="E49" i="2"/>
  <c r="C50" i="2"/>
  <c r="D50" i="2"/>
  <c r="E50" i="2"/>
  <c r="C51" i="2"/>
  <c r="D51" i="2"/>
  <c r="E51" i="2"/>
  <c r="C52" i="2"/>
  <c r="D52" i="2"/>
  <c r="E52" i="2"/>
  <c r="C53" i="2"/>
  <c r="D53" i="2"/>
  <c r="E53" i="2"/>
  <c r="C54" i="2"/>
  <c r="D54" i="2"/>
  <c r="E54" i="2"/>
  <c r="C55" i="2"/>
  <c r="D55" i="2"/>
  <c r="E55" i="2"/>
  <c r="C56" i="2"/>
  <c r="D56" i="2"/>
  <c r="E56" i="2"/>
  <c r="C57" i="2"/>
  <c r="D57" i="2"/>
  <c r="E57" i="2"/>
  <c r="C58" i="2"/>
  <c r="D58" i="2"/>
  <c r="E58" i="2"/>
  <c r="C59" i="2"/>
  <c r="D59" i="2"/>
  <c r="E59" i="2"/>
  <c r="C60" i="2"/>
  <c r="D60" i="2"/>
  <c r="E60" i="2"/>
  <c r="J30" i="2"/>
  <c r="J36" i="2"/>
  <c r="J37" i="2"/>
  <c r="J38" i="2"/>
  <c r="C41" i="2"/>
  <c r="J31" i="2" s="1"/>
  <c r="D41" i="2"/>
  <c r="D61" i="2" s="1"/>
  <c r="E41" i="2"/>
  <c r="E61" i="2" s="1"/>
  <c r="J9" i="2"/>
  <c r="J15" i="2"/>
  <c r="J16" i="2"/>
  <c r="J17" i="2"/>
  <c r="C21" i="2"/>
  <c r="J10" i="2" s="1"/>
  <c r="Z177" i="16"/>
  <c r="Z178" i="16"/>
  <c r="Z179" i="16"/>
  <c r="Z180" i="16"/>
  <c r="Z181" i="16"/>
  <c r="Z182" i="16"/>
  <c r="Z183" i="16"/>
  <c r="Z184" i="16"/>
  <c r="Z185" i="16"/>
  <c r="Z186" i="16"/>
  <c r="Z187" i="16"/>
  <c r="Z188" i="16"/>
  <c r="Z176" i="16"/>
  <c r="Z163" i="16"/>
  <c r="Z164" i="16"/>
  <c r="Z165" i="16"/>
  <c r="Z166" i="16"/>
  <c r="Z167" i="16"/>
  <c r="Z168" i="16"/>
  <c r="Z169" i="16"/>
  <c r="Z170" i="16"/>
  <c r="Z171" i="16"/>
  <c r="Z172" i="16"/>
  <c r="Z173" i="16"/>
  <c r="Z174" i="16"/>
  <c r="Z162" i="16"/>
  <c r="Z149" i="16"/>
  <c r="Z150" i="16"/>
  <c r="Z151" i="16"/>
  <c r="Z152" i="16"/>
  <c r="Z153" i="16"/>
  <c r="Z154" i="16"/>
  <c r="Z155" i="16"/>
  <c r="Z156" i="16"/>
  <c r="Z157" i="16"/>
  <c r="Z158" i="16"/>
  <c r="Z159" i="16"/>
  <c r="Z160" i="16"/>
  <c r="Z148" i="16"/>
  <c r="Z135" i="16"/>
  <c r="Z136" i="16"/>
  <c r="Z137" i="16"/>
  <c r="Z138" i="16"/>
  <c r="Z139" i="16"/>
  <c r="Z140" i="16"/>
  <c r="Z141" i="16"/>
  <c r="Z142" i="16"/>
  <c r="Z143" i="16"/>
  <c r="Z144" i="16"/>
  <c r="Z145" i="16"/>
  <c r="Z146" i="16"/>
  <c r="Z134" i="16"/>
  <c r="Z121" i="16"/>
  <c r="Z122" i="16"/>
  <c r="Z123" i="16"/>
  <c r="Z124" i="16"/>
  <c r="Z125" i="16"/>
  <c r="Z126" i="16"/>
  <c r="Z127" i="16"/>
  <c r="Z128" i="16"/>
  <c r="Z129" i="16"/>
  <c r="Z130" i="16"/>
  <c r="Z131" i="16"/>
  <c r="Z132" i="16"/>
  <c r="Z120" i="16"/>
  <c r="Z107" i="16"/>
  <c r="Z108" i="16"/>
  <c r="Z109" i="16"/>
  <c r="Z110" i="16"/>
  <c r="Z111" i="16"/>
  <c r="Z112" i="16"/>
  <c r="Z113" i="16"/>
  <c r="Z114" i="16"/>
  <c r="Z115" i="16"/>
  <c r="Z116" i="16"/>
  <c r="Z117" i="16"/>
  <c r="Z118" i="16"/>
  <c r="Z106" i="16"/>
  <c r="Z93" i="16"/>
  <c r="Z94" i="16"/>
  <c r="Z95" i="16"/>
  <c r="Z96" i="16"/>
  <c r="Z97" i="16"/>
  <c r="Z98" i="16"/>
  <c r="Z99" i="16"/>
  <c r="Z100" i="16"/>
  <c r="Z101" i="16"/>
  <c r="Z102" i="16"/>
  <c r="Z103" i="16"/>
  <c r="Z104" i="16"/>
  <c r="Z92" i="16"/>
  <c r="Z79" i="16"/>
  <c r="Z80" i="16"/>
  <c r="Z81" i="16"/>
  <c r="Z82" i="16"/>
  <c r="Z83" i="16"/>
  <c r="Z84" i="16"/>
  <c r="Z85" i="16"/>
  <c r="Z86" i="16"/>
  <c r="Z87" i="16"/>
  <c r="Z88" i="16"/>
  <c r="Z89" i="16"/>
  <c r="Z90" i="16"/>
  <c r="Z78" i="16"/>
  <c r="Z65" i="16"/>
  <c r="Z66" i="16"/>
  <c r="Z67" i="16"/>
  <c r="Z68" i="16"/>
  <c r="Z69" i="16"/>
  <c r="Z70" i="16"/>
  <c r="Z71" i="16"/>
  <c r="Z72" i="16"/>
  <c r="Z73" i="16"/>
  <c r="Z74" i="16"/>
  <c r="Z75" i="16"/>
  <c r="Z76" i="16"/>
  <c r="Z64" i="16"/>
  <c r="Z51" i="16"/>
  <c r="Z52" i="16"/>
  <c r="Z53" i="16"/>
  <c r="Z54" i="16"/>
  <c r="Z55" i="16"/>
  <c r="Z56" i="16"/>
  <c r="Z57" i="16"/>
  <c r="Z58" i="16"/>
  <c r="Z59" i="16"/>
  <c r="Z60" i="16"/>
  <c r="Z61" i="16"/>
  <c r="Z62" i="16"/>
  <c r="Z50" i="16"/>
  <c r="Z37" i="16"/>
  <c r="Z38" i="16"/>
  <c r="Z39" i="16"/>
  <c r="Z40" i="16"/>
  <c r="Z41" i="16"/>
  <c r="Z42" i="16"/>
  <c r="Z43" i="16"/>
  <c r="Z44" i="16"/>
  <c r="Z45" i="16"/>
  <c r="Z46" i="16"/>
  <c r="Z47" i="16"/>
  <c r="Z48" i="16"/>
  <c r="Z36" i="16"/>
  <c r="Z23" i="16"/>
  <c r="Z24" i="16"/>
  <c r="Z25" i="16"/>
  <c r="Z26" i="16"/>
  <c r="Z27" i="16"/>
  <c r="Z28" i="16"/>
  <c r="Z29" i="16"/>
  <c r="Z30" i="16"/>
  <c r="Z31" i="16"/>
  <c r="Z32" i="16"/>
  <c r="Z33" i="16"/>
  <c r="Z34" i="16"/>
  <c r="Z22" i="16"/>
  <c r="Z9" i="16"/>
  <c r="Z10" i="16"/>
  <c r="Z11" i="16"/>
  <c r="Z12" i="16"/>
  <c r="Z13" i="16"/>
  <c r="Z14" i="16"/>
  <c r="Z15" i="16"/>
  <c r="Z16" i="16"/>
  <c r="Z17" i="16"/>
  <c r="Z18" i="16"/>
  <c r="Z19" i="16"/>
  <c r="Z20" i="16"/>
  <c r="Z8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76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62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48" i="16"/>
  <c r="U135" i="16"/>
  <c r="U136" i="16"/>
  <c r="U137" i="16"/>
  <c r="U138" i="16"/>
  <c r="U139" i="16"/>
  <c r="U140" i="16"/>
  <c r="U141" i="16"/>
  <c r="U142" i="16"/>
  <c r="U143" i="16"/>
  <c r="U144" i="16"/>
  <c r="U145" i="16"/>
  <c r="U146" i="16"/>
  <c r="U134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20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06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92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78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64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50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36" i="16"/>
  <c r="U23" i="16"/>
  <c r="U24" i="16"/>
  <c r="U25" i="16"/>
  <c r="U26" i="16"/>
  <c r="U27" i="16"/>
  <c r="U28" i="16"/>
  <c r="U29" i="16"/>
  <c r="U30" i="16"/>
  <c r="U31" i="16"/>
  <c r="U32" i="16"/>
  <c r="U33" i="16"/>
  <c r="U34" i="16"/>
  <c r="U22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8" i="16"/>
  <c r="E48" i="15"/>
  <c r="G48" i="15" s="1"/>
  <c r="E49" i="15"/>
  <c r="E50" i="15"/>
  <c r="E51" i="15"/>
  <c r="E52" i="15"/>
  <c r="E53" i="15"/>
  <c r="E54" i="15"/>
  <c r="G54" i="15" s="1"/>
  <c r="E55" i="15"/>
  <c r="E56" i="15"/>
  <c r="G56" i="15" s="1"/>
  <c r="E57" i="15"/>
  <c r="E58" i="15"/>
  <c r="E59" i="15"/>
  <c r="E60" i="15"/>
  <c r="P28" i="15"/>
  <c r="Q28" i="15"/>
  <c r="P29" i="15"/>
  <c r="Q29" i="15"/>
  <c r="P30" i="15"/>
  <c r="Q30" i="15"/>
  <c r="P31" i="15"/>
  <c r="Q31" i="15"/>
  <c r="P32" i="15"/>
  <c r="Q32" i="15"/>
  <c r="P33" i="15"/>
  <c r="Q33" i="15"/>
  <c r="P34" i="15"/>
  <c r="Q34" i="15"/>
  <c r="P35" i="15"/>
  <c r="Q35" i="15"/>
  <c r="P36" i="15"/>
  <c r="Q36" i="15"/>
  <c r="P37" i="15"/>
  <c r="Q37" i="15"/>
  <c r="P38" i="15"/>
  <c r="Q38" i="15"/>
  <c r="P39" i="15"/>
  <c r="Q39" i="15"/>
  <c r="P40" i="15"/>
  <c r="Q40" i="15"/>
  <c r="D41" i="15"/>
  <c r="E41" i="15"/>
  <c r="B41" i="15"/>
  <c r="I29" i="15" s="1"/>
  <c r="G29" i="15"/>
  <c r="G30" i="15"/>
  <c r="G31" i="15"/>
  <c r="G32" i="15"/>
  <c r="G33" i="15"/>
  <c r="G34" i="15"/>
  <c r="G35" i="15"/>
  <c r="G36" i="15"/>
  <c r="G37" i="15"/>
  <c r="G38" i="15"/>
  <c r="G39" i="15"/>
  <c r="G40" i="15"/>
  <c r="G2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8" i="15"/>
  <c r="P8" i="15"/>
  <c r="Q8" i="15"/>
  <c r="P9" i="15"/>
  <c r="Q9" i="15"/>
  <c r="P10" i="15"/>
  <c r="Q10" i="15"/>
  <c r="P11" i="15"/>
  <c r="Q11" i="15"/>
  <c r="P12" i="15"/>
  <c r="Q12" i="15"/>
  <c r="P13" i="15"/>
  <c r="Q13" i="15"/>
  <c r="P14" i="15"/>
  <c r="Q14" i="15"/>
  <c r="P15" i="15"/>
  <c r="Q15" i="15"/>
  <c r="P16" i="15"/>
  <c r="Q16" i="15"/>
  <c r="P17" i="15"/>
  <c r="Q17" i="15"/>
  <c r="P18" i="15"/>
  <c r="Q18" i="15"/>
  <c r="P19" i="15"/>
  <c r="Q19" i="15"/>
  <c r="P20" i="15"/>
  <c r="Q20" i="15"/>
  <c r="D21" i="15"/>
  <c r="K11" i="15" s="1"/>
  <c r="E21" i="15"/>
  <c r="L14" i="15" s="1"/>
  <c r="B21" i="15"/>
  <c r="I17" i="15" s="1"/>
  <c r="E48" i="14"/>
  <c r="E49" i="14"/>
  <c r="G49" i="14" s="1"/>
  <c r="E50" i="14"/>
  <c r="E51" i="14"/>
  <c r="E52" i="14"/>
  <c r="G52" i="14" s="1"/>
  <c r="E53" i="14"/>
  <c r="E54" i="14"/>
  <c r="E55" i="14"/>
  <c r="E56" i="14"/>
  <c r="E57" i="14"/>
  <c r="E58" i="14"/>
  <c r="E59" i="14"/>
  <c r="E60" i="14"/>
  <c r="P28" i="14"/>
  <c r="Q28" i="14"/>
  <c r="P29" i="14"/>
  <c r="Q29" i="14"/>
  <c r="P30" i="14"/>
  <c r="Q30" i="14"/>
  <c r="P31" i="14"/>
  <c r="Q31" i="14"/>
  <c r="P32" i="14"/>
  <c r="Q32" i="14"/>
  <c r="P33" i="14"/>
  <c r="Q33" i="14"/>
  <c r="P34" i="14"/>
  <c r="Q34" i="14"/>
  <c r="P35" i="14"/>
  <c r="Q35" i="14"/>
  <c r="P36" i="14"/>
  <c r="Q36" i="14"/>
  <c r="P37" i="14"/>
  <c r="Q37" i="14"/>
  <c r="P38" i="14"/>
  <c r="Q38" i="14"/>
  <c r="P39" i="14"/>
  <c r="Q39" i="14"/>
  <c r="P40" i="14"/>
  <c r="Q40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28" i="14"/>
  <c r="D41" i="14"/>
  <c r="K33" i="14" s="1"/>
  <c r="E41" i="14"/>
  <c r="B41" i="14"/>
  <c r="D21" i="14"/>
  <c r="K15" i="14" s="1"/>
  <c r="E21" i="14"/>
  <c r="B21" i="14"/>
  <c r="I14" i="14" s="1"/>
  <c r="G9" i="14"/>
  <c r="G10" i="14"/>
  <c r="G11" i="14"/>
  <c r="G12" i="14"/>
  <c r="G13" i="14"/>
  <c r="G14" i="14"/>
  <c r="G15" i="14"/>
  <c r="G16" i="14"/>
  <c r="G17" i="14"/>
  <c r="G18" i="14"/>
  <c r="G19" i="14"/>
  <c r="G20" i="14"/>
  <c r="G8" i="14"/>
  <c r="P8" i="14"/>
  <c r="Q8" i="14"/>
  <c r="P9" i="14"/>
  <c r="Q9" i="14"/>
  <c r="P10" i="14"/>
  <c r="Q10" i="14"/>
  <c r="P11" i="14"/>
  <c r="Q11" i="14"/>
  <c r="P12" i="14"/>
  <c r="Q12" i="14"/>
  <c r="P13" i="14"/>
  <c r="Q13" i="14"/>
  <c r="P14" i="14"/>
  <c r="Q14" i="14"/>
  <c r="P15" i="14"/>
  <c r="Q15" i="14"/>
  <c r="P16" i="14"/>
  <c r="Q16" i="14"/>
  <c r="P17" i="14"/>
  <c r="Q17" i="14"/>
  <c r="P18" i="14"/>
  <c r="Q18" i="14"/>
  <c r="P19" i="14"/>
  <c r="Q19" i="14"/>
  <c r="P20" i="14"/>
  <c r="Q20" i="14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G50" i="13"/>
  <c r="G54" i="13"/>
  <c r="G58" i="13"/>
  <c r="P28" i="13"/>
  <c r="Q28" i="13"/>
  <c r="P29" i="13"/>
  <c r="Q29" i="13"/>
  <c r="P30" i="13"/>
  <c r="Q30" i="13"/>
  <c r="P31" i="13"/>
  <c r="Q31" i="13"/>
  <c r="P32" i="13"/>
  <c r="Q32" i="13"/>
  <c r="P33" i="13"/>
  <c r="Q33" i="13"/>
  <c r="P34" i="13"/>
  <c r="Q34" i="13"/>
  <c r="P35" i="13"/>
  <c r="Q35" i="13"/>
  <c r="P36" i="13"/>
  <c r="Q36" i="13"/>
  <c r="P37" i="13"/>
  <c r="Q37" i="13"/>
  <c r="P38" i="13"/>
  <c r="Q38" i="13"/>
  <c r="P39" i="13"/>
  <c r="Q39" i="13"/>
  <c r="P40" i="13"/>
  <c r="Q40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28" i="13"/>
  <c r="K33" i="13"/>
  <c r="E41" i="13"/>
  <c r="B41" i="13"/>
  <c r="I35" i="13" s="1"/>
  <c r="K10" i="13"/>
  <c r="E21" i="13"/>
  <c r="L20" i="13" s="1"/>
  <c r="B21" i="13"/>
  <c r="I20" i="13" s="1"/>
  <c r="G9" i="13"/>
  <c r="G10" i="13"/>
  <c r="G11" i="13"/>
  <c r="G12" i="13"/>
  <c r="G13" i="13"/>
  <c r="G14" i="13"/>
  <c r="G15" i="13"/>
  <c r="G16" i="13"/>
  <c r="G17" i="13"/>
  <c r="G18" i="13"/>
  <c r="G19" i="13"/>
  <c r="G20" i="13"/>
  <c r="G8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E48" i="11"/>
  <c r="E49" i="11"/>
  <c r="G49" i="11" s="1"/>
  <c r="E50" i="11"/>
  <c r="E51" i="11"/>
  <c r="E52" i="11"/>
  <c r="E53" i="11"/>
  <c r="G53" i="11" s="1"/>
  <c r="G54" i="11"/>
  <c r="E54" i="11"/>
  <c r="E55" i="11"/>
  <c r="G55" i="11" s="1"/>
  <c r="E56" i="11"/>
  <c r="E57" i="11"/>
  <c r="G57" i="11" s="1"/>
  <c r="G58" i="11"/>
  <c r="E58" i="11"/>
  <c r="E59" i="11"/>
  <c r="G59" i="11" s="1"/>
  <c r="E60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28" i="11"/>
  <c r="P41" i="11"/>
  <c r="E41" i="11"/>
  <c r="L33" i="11" s="1"/>
  <c r="B41" i="11"/>
  <c r="I36" i="11" s="1"/>
  <c r="P28" i="11"/>
  <c r="Q28" i="11"/>
  <c r="P29" i="11"/>
  <c r="Q29" i="11"/>
  <c r="P30" i="11"/>
  <c r="Q30" i="11"/>
  <c r="P31" i="11"/>
  <c r="Q31" i="11"/>
  <c r="P32" i="11"/>
  <c r="Q32" i="11"/>
  <c r="P33" i="11"/>
  <c r="Q33" i="11"/>
  <c r="P34" i="11"/>
  <c r="Q34" i="11"/>
  <c r="P35" i="11"/>
  <c r="Q35" i="11"/>
  <c r="P36" i="11"/>
  <c r="Q36" i="11"/>
  <c r="P37" i="11"/>
  <c r="Q37" i="11"/>
  <c r="P38" i="11"/>
  <c r="Q38" i="11"/>
  <c r="P39" i="11"/>
  <c r="Q39" i="11"/>
  <c r="P40" i="11"/>
  <c r="Q40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8" i="11"/>
  <c r="D21" i="11"/>
  <c r="K12" i="11" s="1"/>
  <c r="E21" i="11"/>
  <c r="L8" i="11" s="1"/>
  <c r="B21" i="11"/>
  <c r="I16" i="11" s="1"/>
  <c r="E48" i="10"/>
  <c r="G48" i="10" s="1"/>
  <c r="E49" i="10"/>
  <c r="E50" i="10"/>
  <c r="E51" i="10"/>
  <c r="E52" i="10"/>
  <c r="G52" i="10" s="1"/>
  <c r="E53" i="10"/>
  <c r="E54" i="10"/>
  <c r="E55" i="10"/>
  <c r="E56" i="10"/>
  <c r="G56" i="10" s="1"/>
  <c r="E57" i="10"/>
  <c r="E58" i="10"/>
  <c r="E59" i="10"/>
  <c r="E60" i="10"/>
  <c r="G60" i="10" s="1"/>
  <c r="G29" i="10"/>
  <c r="G30" i="10"/>
  <c r="G31" i="10"/>
  <c r="G32" i="10"/>
  <c r="G33" i="10"/>
  <c r="G34" i="10"/>
  <c r="G35" i="10"/>
  <c r="G36" i="10"/>
  <c r="G37" i="10"/>
  <c r="G38" i="10"/>
  <c r="G39" i="10"/>
  <c r="G40" i="10"/>
  <c r="G2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28" i="10"/>
  <c r="K34" i="10"/>
  <c r="D41" i="10"/>
  <c r="K28" i="10" s="1"/>
  <c r="E41" i="10"/>
  <c r="B41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8" i="10"/>
  <c r="E21" i="10"/>
  <c r="B21" i="10"/>
  <c r="E48" i="9"/>
  <c r="E49" i="9"/>
  <c r="G49" i="9" s="1"/>
  <c r="E50" i="9"/>
  <c r="G50" i="9" s="1"/>
  <c r="E51" i="9"/>
  <c r="E52" i="9"/>
  <c r="E53" i="9"/>
  <c r="G53" i="9" s="1"/>
  <c r="E54" i="9"/>
  <c r="G54" i="9" s="1"/>
  <c r="E55" i="9"/>
  <c r="E56" i="9"/>
  <c r="E57" i="9"/>
  <c r="G57" i="9" s="1"/>
  <c r="E58" i="9"/>
  <c r="G58" i="9" s="1"/>
  <c r="E59" i="9"/>
  <c r="E60" i="9"/>
  <c r="P29" i="9"/>
  <c r="P30" i="9"/>
  <c r="P31" i="9"/>
  <c r="P32" i="9"/>
  <c r="P33" i="9"/>
  <c r="P34" i="9"/>
  <c r="P35" i="9"/>
  <c r="P36" i="9"/>
  <c r="P37" i="9"/>
  <c r="P38" i="9"/>
  <c r="P39" i="9"/>
  <c r="P40" i="9"/>
  <c r="P28" i="9"/>
  <c r="G29" i="9"/>
  <c r="G30" i="9"/>
  <c r="G31" i="9"/>
  <c r="G32" i="9"/>
  <c r="G33" i="9"/>
  <c r="G34" i="9"/>
  <c r="G35" i="9"/>
  <c r="G36" i="9"/>
  <c r="G37" i="9"/>
  <c r="G38" i="9"/>
  <c r="G39" i="9"/>
  <c r="G40" i="9"/>
  <c r="G28" i="9"/>
  <c r="D41" i="9"/>
  <c r="K29" i="9" s="1"/>
  <c r="E41" i="9"/>
  <c r="G41" i="9" s="1"/>
  <c r="B41" i="9"/>
  <c r="I40" i="9" s="1"/>
  <c r="P9" i="9"/>
  <c r="P10" i="9"/>
  <c r="P11" i="9"/>
  <c r="P12" i="9"/>
  <c r="P13" i="9"/>
  <c r="P14" i="9"/>
  <c r="P15" i="9"/>
  <c r="P16" i="9"/>
  <c r="P17" i="9"/>
  <c r="P18" i="9"/>
  <c r="P19" i="9"/>
  <c r="P20" i="9"/>
  <c r="P8" i="9"/>
  <c r="D21" i="9"/>
  <c r="K13" i="9" s="1"/>
  <c r="E21" i="9"/>
  <c r="L16" i="9" s="1"/>
  <c r="B21" i="9"/>
  <c r="I14" i="9" s="1"/>
  <c r="G9" i="9"/>
  <c r="G10" i="9"/>
  <c r="G11" i="9"/>
  <c r="G12" i="9"/>
  <c r="G13" i="9"/>
  <c r="G14" i="9"/>
  <c r="G15" i="9"/>
  <c r="G16" i="9"/>
  <c r="G17" i="9"/>
  <c r="G18" i="9"/>
  <c r="G19" i="9"/>
  <c r="G20" i="9"/>
  <c r="G8" i="9"/>
  <c r="E48" i="8"/>
  <c r="E49" i="8"/>
  <c r="E50" i="8"/>
  <c r="E51" i="8"/>
  <c r="E52" i="8"/>
  <c r="G52" i="8" s="1"/>
  <c r="E53" i="8"/>
  <c r="E54" i="8"/>
  <c r="E55" i="8"/>
  <c r="E56" i="8"/>
  <c r="G56" i="8" s="1"/>
  <c r="E57" i="8"/>
  <c r="E58" i="8"/>
  <c r="E59" i="8"/>
  <c r="E60" i="8"/>
  <c r="G60" i="8" s="1"/>
  <c r="P29" i="8"/>
  <c r="P30" i="8"/>
  <c r="P31" i="8"/>
  <c r="P32" i="8"/>
  <c r="P33" i="8"/>
  <c r="P34" i="8"/>
  <c r="P35" i="8"/>
  <c r="P36" i="8"/>
  <c r="P37" i="8"/>
  <c r="P38" i="8"/>
  <c r="P39" i="8"/>
  <c r="P40" i="8"/>
  <c r="P28" i="8"/>
  <c r="G29" i="8"/>
  <c r="G30" i="8"/>
  <c r="G31" i="8"/>
  <c r="G32" i="8"/>
  <c r="G33" i="8"/>
  <c r="G34" i="8"/>
  <c r="G35" i="8"/>
  <c r="G36" i="8"/>
  <c r="G37" i="8"/>
  <c r="G38" i="8"/>
  <c r="G39" i="8"/>
  <c r="G40" i="8"/>
  <c r="G28" i="8"/>
  <c r="K33" i="8"/>
  <c r="E41" i="8"/>
  <c r="B41" i="8"/>
  <c r="P9" i="8"/>
  <c r="P10" i="8"/>
  <c r="P11" i="8"/>
  <c r="P12" i="8"/>
  <c r="P13" i="8"/>
  <c r="P14" i="8"/>
  <c r="P15" i="8"/>
  <c r="P16" i="8"/>
  <c r="P17" i="8"/>
  <c r="P18" i="8"/>
  <c r="P19" i="8"/>
  <c r="P20" i="8"/>
  <c r="G9" i="8"/>
  <c r="G10" i="8"/>
  <c r="G11" i="8"/>
  <c r="G12" i="8"/>
  <c r="G13" i="8"/>
  <c r="G14" i="8"/>
  <c r="G15" i="8"/>
  <c r="G16" i="8"/>
  <c r="G17" i="8"/>
  <c r="G18" i="8"/>
  <c r="G19" i="8"/>
  <c r="G20" i="8"/>
  <c r="G8" i="8"/>
  <c r="D21" i="8"/>
  <c r="K9" i="8" s="1"/>
  <c r="E21" i="8"/>
  <c r="L9" i="8" s="1"/>
  <c r="B21" i="8"/>
  <c r="E48" i="7"/>
  <c r="E49" i="7"/>
  <c r="G49" i="7" s="1"/>
  <c r="E50" i="7"/>
  <c r="E51" i="7"/>
  <c r="E52" i="7"/>
  <c r="E53" i="7"/>
  <c r="E54" i="7"/>
  <c r="E55" i="7"/>
  <c r="E56" i="7"/>
  <c r="E57" i="7"/>
  <c r="E58" i="7"/>
  <c r="E59" i="7"/>
  <c r="E60" i="7"/>
  <c r="P29" i="7"/>
  <c r="P30" i="7"/>
  <c r="P31" i="7"/>
  <c r="P32" i="7"/>
  <c r="P33" i="7"/>
  <c r="P34" i="7"/>
  <c r="P35" i="7"/>
  <c r="P36" i="7"/>
  <c r="P37" i="7"/>
  <c r="P38" i="7"/>
  <c r="P39" i="7"/>
  <c r="P40" i="7"/>
  <c r="D41" i="7"/>
  <c r="K35" i="7" s="1"/>
  <c r="E41" i="7"/>
  <c r="L34" i="7" s="1"/>
  <c r="B41" i="7"/>
  <c r="P28" i="7"/>
  <c r="P9" i="7"/>
  <c r="P10" i="7"/>
  <c r="P11" i="7"/>
  <c r="P12" i="7"/>
  <c r="P13" i="7"/>
  <c r="P14" i="7"/>
  <c r="P15" i="7"/>
  <c r="P16" i="7"/>
  <c r="P17" i="7"/>
  <c r="P18" i="7"/>
  <c r="P19" i="7"/>
  <c r="P20" i="7"/>
  <c r="P8" i="7"/>
  <c r="K14" i="7"/>
  <c r="E21" i="7"/>
  <c r="B21" i="7"/>
  <c r="E48" i="6"/>
  <c r="G48" i="6" s="1"/>
  <c r="E49" i="6"/>
  <c r="G49" i="6" s="1"/>
  <c r="E50" i="6"/>
  <c r="E51" i="6"/>
  <c r="G51" i="6" s="1"/>
  <c r="E52" i="6"/>
  <c r="G52" i="6" s="1"/>
  <c r="E53" i="6"/>
  <c r="G53" i="6" s="1"/>
  <c r="E54" i="6"/>
  <c r="E55" i="6"/>
  <c r="G55" i="6" s="1"/>
  <c r="E56" i="6"/>
  <c r="G56" i="6" s="1"/>
  <c r="E57" i="6"/>
  <c r="G57" i="6" s="1"/>
  <c r="E59" i="6"/>
  <c r="E60" i="6"/>
  <c r="G60" i="6" s="1"/>
  <c r="P29" i="6"/>
  <c r="P30" i="6"/>
  <c r="P31" i="6"/>
  <c r="P32" i="6"/>
  <c r="P33" i="6"/>
  <c r="P34" i="6"/>
  <c r="P35" i="6"/>
  <c r="P36" i="6"/>
  <c r="P37" i="6"/>
  <c r="P38" i="6"/>
  <c r="P39" i="6"/>
  <c r="P40" i="6"/>
  <c r="P28" i="6"/>
  <c r="G29" i="6"/>
  <c r="G30" i="6"/>
  <c r="G31" i="6"/>
  <c r="G32" i="6"/>
  <c r="G33" i="6"/>
  <c r="G34" i="6"/>
  <c r="G35" i="6"/>
  <c r="G36" i="6"/>
  <c r="G37" i="6"/>
  <c r="G39" i="6"/>
  <c r="G40" i="6"/>
  <c r="G28" i="6"/>
  <c r="D41" i="6"/>
  <c r="K30" i="6" s="1"/>
  <c r="E41" i="6"/>
  <c r="L35" i="6" s="1"/>
  <c r="B41" i="6"/>
  <c r="I39" i="6" s="1"/>
  <c r="P9" i="6"/>
  <c r="P10" i="6"/>
  <c r="P11" i="6"/>
  <c r="P12" i="6"/>
  <c r="P13" i="6"/>
  <c r="P14" i="6"/>
  <c r="P15" i="6"/>
  <c r="P16" i="6"/>
  <c r="P17" i="6"/>
  <c r="P18" i="6"/>
  <c r="P19" i="6"/>
  <c r="P20" i="6"/>
  <c r="P8" i="6"/>
  <c r="G9" i="6"/>
  <c r="G10" i="6"/>
  <c r="G11" i="6"/>
  <c r="G12" i="6"/>
  <c r="G13" i="6"/>
  <c r="G14" i="6"/>
  <c r="G15" i="6"/>
  <c r="G16" i="6"/>
  <c r="G17" i="6"/>
  <c r="G19" i="6"/>
  <c r="G20" i="6"/>
  <c r="G8" i="6"/>
  <c r="D21" i="6"/>
  <c r="K19" i="6" s="1"/>
  <c r="E21" i="6"/>
  <c r="B21" i="6"/>
  <c r="E48" i="5"/>
  <c r="E49" i="5"/>
  <c r="E50" i="5"/>
  <c r="G50" i="5" s="1"/>
  <c r="E51" i="5"/>
  <c r="E52" i="5"/>
  <c r="E53" i="5"/>
  <c r="E54" i="5"/>
  <c r="G54" i="5" s="1"/>
  <c r="E55" i="5"/>
  <c r="E56" i="5"/>
  <c r="E57" i="5"/>
  <c r="E58" i="5"/>
  <c r="G58" i="5" s="1"/>
  <c r="E59" i="5"/>
  <c r="E60" i="5"/>
  <c r="P29" i="4"/>
  <c r="P30" i="4"/>
  <c r="P31" i="4"/>
  <c r="P32" i="4"/>
  <c r="P33" i="4"/>
  <c r="P34" i="4"/>
  <c r="P35" i="4"/>
  <c r="P36" i="4"/>
  <c r="P37" i="4"/>
  <c r="P38" i="4"/>
  <c r="P39" i="4"/>
  <c r="P40" i="4"/>
  <c r="P28" i="4"/>
  <c r="P29" i="5"/>
  <c r="P30" i="5"/>
  <c r="P31" i="5"/>
  <c r="P32" i="5"/>
  <c r="P33" i="5"/>
  <c r="P34" i="5"/>
  <c r="P35" i="5"/>
  <c r="P36" i="5"/>
  <c r="P37" i="5"/>
  <c r="P38" i="5"/>
  <c r="P39" i="5"/>
  <c r="P40" i="5"/>
  <c r="P28" i="5"/>
  <c r="G29" i="5"/>
  <c r="G30" i="5"/>
  <c r="G31" i="5"/>
  <c r="G32" i="5"/>
  <c r="G33" i="5"/>
  <c r="G34" i="5"/>
  <c r="G35" i="5"/>
  <c r="G36" i="5"/>
  <c r="G37" i="5"/>
  <c r="G38" i="5"/>
  <c r="G39" i="5"/>
  <c r="G40" i="5"/>
  <c r="G28" i="5"/>
  <c r="D41" i="5"/>
  <c r="K37" i="5" s="1"/>
  <c r="E41" i="5"/>
  <c r="B41" i="5"/>
  <c r="P9" i="5"/>
  <c r="P10" i="5"/>
  <c r="P11" i="5"/>
  <c r="P12" i="5"/>
  <c r="P13" i="5"/>
  <c r="P14" i="5"/>
  <c r="P15" i="5"/>
  <c r="P16" i="5"/>
  <c r="P17" i="5"/>
  <c r="P18" i="5"/>
  <c r="P19" i="5"/>
  <c r="P20" i="5"/>
  <c r="P8" i="5"/>
  <c r="G9" i="5"/>
  <c r="G10" i="5"/>
  <c r="G11" i="5"/>
  <c r="G12" i="5"/>
  <c r="G13" i="5"/>
  <c r="G14" i="5"/>
  <c r="G15" i="5"/>
  <c r="G16" i="5"/>
  <c r="G17" i="5"/>
  <c r="G18" i="5"/>
  <c r="G19" i="5"/>
  <c r="G20" i="5"/>
  <c r="G8" i="5"/>
  <c r="D21" i="5"/>
  <c r="K12" i="5" s="1"/>
  <c r="E21" i="5"/>
  <c r="B21" i="5"/>
  <c r="E48" i="4"/>
  <c r="E49" i="4"/>
  <c r="E50" i="4"/>
  <c r="E51" i="4"/>
  <c r="E52" i="4"/>
  <c r="E53" i="4"/>
  <c r="E54" i="4"/>
  <c r="E55" i="4"/>
  <c r="E56" i="4"/>
  <c r="E57" i="4"/>
  <c r="E58" i="4"/>
  <c r="E59" i="4"/>
  <c r="G59" i="4" s="1"/>
  <c r="E60" i="4"/>
  <c r="G29" i="4"/>
  <c r="G30" i="4"/>
  <c r="G31" i="4"/>
  <c r="G32" i="4"/>
  <c r="G33" i="4"/>
  <c r="G34" i="4"/>
  <c r="G35" i="4"/>
  <c r="G36" i="4"/>
  <c r="G37" i="4"/>
  <c r="G38" i="4"/>
  <c r="G39" i="4"/>
  <c r="G40" i="4"/>
  <c r="G28" i="4"/>
  <c r="D41" i="4"/>
  <c r="K32" i="4" s="1"/>
  <c r="E41" i="4"/>
  <c r="B41" i="4"/>
  <c r="P9" i="4"/>
  <c r="P10" i="4"/>
  <c r="P11" i="4"/>
  <c r="P12" i="4"/>
  <c r="P13" i="4"/>
  <c r="P14" i="4"/>
  <c r="P15" i="4"/>
  <c r="P16" i="4"/>
  <c r="P17" i="4"/>
  <c r="P18" i="4"/>
  <c r="P19" i="4"/>
  <c r="P20" i="4"/>
  <c r="P8" i="4"/>
  <c r="G9" i="4"/>
  <c r="G10" i="4"/>
  <c r="G11" i="4"/>
  <c r="G12" i="4"/>
  <c r="G13" i="4"/>
  <c r="G14" i="4"/>
  <c r="G15" i="4"/>
  <c r="G16" i="4"/>
  <c r="G17" i="4"/>
  <c r="G18" i="4"/>
  <c r="G19" i="4"/>
  <c r="G20" i="4"/>
  <c r="G8" i="4"/>
  <c r="K8" i="4"/>
  <c r="E21" i="4"/>
  <c r="B21" i="4"/>
  <c r="P29" i="3"/>
  <c r="P30" i="3"/>
  <c r="P31" i="3"/>
  <c r="P32" i="3"/>
  <c r="P33" i="3"/>
  <c r="P34" i="3"/>
  <c r="P35" i="3"/>
  <c r="P36" i="3"/>
  <c r="P37" i="3"/>
  <c r="P38" i="3"/>
  <c r="P39" i="3"/>
  <c r="P40" i="3"/>
  <c r="P28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D41" i="3"/>
  <c r="E41" i="3"/>
  <c r="G29" i="3"/>
  <c r="G30" i="3"/>
  <c r="G31" i="3"/>
  <c r="G32" i="3"/>
  <c r="G33" i="3"/>
  <c r="G34" i="3"/>
  <c r="G35" i="3"/>
  <c r="G36" i="3"/>
  <c r="G37" i="3"/>
  <c r="G38" i="3"/>
  <c r="G39" i="3"/>
  <c r="G40" i="3"/>
  <c r="G28" i="3"/>
  <c r="B41" i="3"/>
  <c r="N9" i="3"/>
  <c r="P9" i="3"/>
  <c r="Q9" i="3"/>
  <c r="N10" i="3"/>
  <c r="P10" i="3"/>
  <c r="Q10" i="3"/>
  <c r="N11" i="3"/>
  <c r="P11" i="3"/>
  <c r="Q11" i="3"/>
  <c r="N12" i="3"/>
  <c r="P12" i="3"/>
  <c r="Q12" i="3"/>
  <c r="N13" i="3"/>
  <c r="P13" i="3"/>
  <c r="Q13" i="3"/>
  <c r="N14" i="3"/>
  <c r="P14" i="3"/>
  <c r="Q14" i="3"/>
  <c r="N15" i="3"/>
  <c r="P15" i="3"/>
  <c r="Q15" i="3"/>
  <c r="N16" i="3"/>
  <c r="P16" i="3"/>
  <c r="Q16" i="3"/>
  <c r="N17" i="3"/>
  <c r="P17" i="3"/>
  <c r="Q17" i="3"/>
  <c r="N18" i="3"/>
  <c r="P18" i="3"/>
  <c r="Q18" i="3"/>
  <c r="N19" i="3"/>
  <c r="P19" i="3"/>
  <c r="Q19" i="3"/>
  <c r="N20" i="3"/>
  <c r="P20" i="3"/>
  <c r="Q20" i="3"/>
  <c r="G9" i="3"/>
  <c r="G10" i="3"/>
  <c r="G11" i="3"/>
  <c r="G12" i="3"/>
  <c r="G13" i="3"/>
  <c r="G14" i="3"/>
  <c r="G15" i="3"/>
  <c r="G16" i="3"/>
  <c r="G17" i="3"/>
  <c r="G18" i="3"/>
  <c r="G19" i="3"/>
  <c r="G20" i="3"/>
  <c r="G8" i="3"/>
  <c r="D21" i="3"/>
  <c r="K8" i="3" s="1"/>
  <c r="E21" i="3"/>
  <c r="B21" i="3"/>
  <c r="Z175" i="16"/>
  <c r="AA175" i="16"/>
  <c r="Z161" i="16"/>
  <c r="AA161" i="16"/>
  <c r="Z147" i="16"/>
  <c r="AA147" i="16"/>
  <c r="Z133" i="16"/>
  <c r="AA133" i="16"/>
  <c r="Z119" i="16"/>
  <c r="AA119" i="16"/>
  <c r="AA105" i="16"/>
  <c r="Z105" i="16"/>
  <c r="Z91" i="16"/>
  <c r="AA91" i="16"/>
  <c r="Z77" i="16"/>
  <c r="AA77" i="16"/>
  <c r="Z63" i="16"/>
  <c r="AA63" i="16"/>
  <c r="Z49" i="16"/>
  <c r="AA49" i="16"/>
  <c r="Z35" i="16"/>
  <c r="AA35" i="16"/>
  <c r="Z21" i="16"/>
  <c r="AA21" i="16"/>
  <c r="Z7" i="16"/>
  <c r="AA7" i="16"/>
  <c r="U175" i="16"/>
  <c r="V175" i="16"/>
  <c r="U161" i="16"/>
  <c r="V161" i="16"/>
  <c r="U147" i="16"/>
  <c r="V147" i="16"/>
  <c r="U133" i="16"/>
  <c r="V133" i="16"/>
  <c r="U119" i="16"/>
  <c r="V119" i="16"/>
  <c r="U105" i="16"/>
  <c r="V105" i="16"/>
  <c r="U91" i="16"/>
  <c r="V91" i="16"/>
  <c r="U77" i="16"/>
  <c r="V77" i="16"/>
  <c r="U63" i="16"/>
  <c r="V63" i="16"/>
  <c r="U49" i="16"/>
  <c r="V49" i="16"/>
  <c r="U35" i="16"/>
  <c r="V35" i="16"/>
  <c r="U21" i="16"/>
  <c r="V21" i="16"/>
  <c r="V7" i="16"/>
  <c r="O8" i="16"/>
  <c r="P8" i="16"/>
  <c r="O9" i="16"/>
  <c r="P9" i="16"/>
  <c r="O10" i="16"/>
  <c r="P10" i="16"/>
  <c r="O12" i="16"/>
  <c r="P12" i="16"/>
  <c r="O13" i="16"/>
  <c r="P13" i="16"/>
  <c r="O14" i="16"/>
  <c r="P14" i="16"/>
  <c r="O15" i="16"/>
  <c r="P15" i="16"/>
  <c r="O16" i="16"/>
  <c r="P16" i="16"/>
  <c r="O17" i="16"/>
  <c r="P17" i="16"/>
  <c r="O18" i="16"/>
  <c r="P18" i="16"/>
  <c r="O19" i="16"/>
  <c r="P19" i="16"/>
  <c r="O20" i="16"/>
  <c r="P20" i="16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O30" i="16"/>
  <c r="P30" i="16"/>
  <c r="O31" i="16"/>
  <c r="P31" i="16"/>
  <c r="O32" i="16"/>
  <c r="P32" i="16"/>
  <c r="O33" i="16"/>
  <c r="P33" i="16"/>
  <c r="O34" i="16"/>
  <c r="P34" i="16"/>
  <c r="O35" i="16"/>
  <c r="P35" i="16"/>
  <c r="O36" i="16"/>
  <c r="P36" i="16"/>
  <c r="O37" i="16"/>
  <c r="P37" i="16"/>
  <c r="O38" i="16"/>
  <c r="P38" i="16"/>
  <c r="O39" i="16"/>
  <c r="P39" i="16"/>
  <c r="O40" i="16"/>
  <c r="P40" i="16"/>
  <c r="O41" i="16"/>
  <c r="P41" i="16"/>
  <c r="O42" i="16"/>
  <c r="P42" i="16"/>
  <c r="O43" i="16"/>
  <c r="P43" i="16"/>
  <c r="O44" i="16"/>
  <c r="P44" i="16"/>
  <c r="O45" i="16"/>
  <c r="P45" i="16"/>
  <c r="O46" i="16"/>
  <c r="P46" i="16"/>
  <c r="O47" i="16"/>
  <c r="P47" i="16"/>
  <c r="O48" i="16"/>
  <c r="P48" i="16"/>
  <c r="O49" i="16"/>
  <c r="P49" i="16"/>
  <c r="O50" i="16"/>
  <c r="P50" i="16"/>
  <c r="O51" i="16"/>
  <c r="P51" i="16"/>
  <c r="O52" i="16"/>
  <c r="P52" i="16"/>
  <c r="O53" i="16"/>
  <c r="P53" i="16"/>
  <c r="O54" i="16"/>
  <c r="P54" i="16"/>
  <c r="O55" i="16"/>
  <c r="P55" i="16"/>
  <c r="O56" i="16"/>
  <c r="P56" i="16"/>
  <c r="O57" i="16"/>
  <c r="P57" i="16"/>
  <c r="O58" i="16"/>
  <c r="P58" i="16"/>
  <c r="O59" i="16"/>
  <c r="P59" i="16"/>
  <c r="O60" i="16"/>
  <c r="P60" i="16"/>
  <c r="O61" i="16"/>
  <c r="P61" i="16"/>
  <c r="O62" i="16"/>
  <c r="P62" i="16"/>
  <c r="O63" i="16"/>
  <c r="P63" i="16"/>
  <c r="O64" i="16"/>
  <c r="P64" i="16"/>
  <c r="O65" i="16"/>
  <c r="P65" i="16"/>
  <c r="O66" i="16"/>
  <c r="P66" i="16"/>
  <c r="O67" i="16"/>
  <c r="P67" i="16"/>
  <c r="O68" i="16"/>
  <c r="P68" i="16"/>
  <c r="O69" i="16"/>
  <c r="P69" i="16"/>
  <c r="O70" i="16"/>
  <c r="P70" i="16"/>
  <c r="O71" i="16"/>
  <c r="P71" i="16"/>
  <c r="O72" i="16"/>
  <c r="P72" i="16"/>
  <c r="O73" i="16"/>
  <c r="P73" i="16"/>
  <c r="O74" i="16"/>
  <c r="P74" i="16"/>
  <c r="O75" i="16"/>
  <c r="P75" i="16"/>
  <c r="O76" i="16"/>
  <c r="P76" i="16"/>
  <c r="O77" i="16"/>
  <c r="P77" i="16"/>
  <c r="O78" i="16"/>
  <c r="P78" i="16"/>
  <c r="O79" i="16"/>
  <c r="P79" i="16"/>
  <c r="O80" i="16"/>
  <c r="P80" i="16"/>
  <c r="O81" i="16"/>
  <c r="P81" i="16"/>
  <c r="O82" i="16"/>
  <c r="P82" i="16"/>
  <c r="O83" i="16"/>
  <c r="P83" i="16"/>
  <c r="O84" i="16"/>
  <c r="P84" i="16"/>
  <c r="O85" i="16"/>
  <c r="P85" i="16"/>
  <c r="O86" i="16"/>
  <c r="P86" i="16"/>
  <c r="O87" i="16"/>
  <c r="P87" i="16"/>
  <c r="O88" i="16"/>
  <c r="P88" i="16"/>
  <c r="O89" i="16"/>
  <c r="P89" i="16"/>
  <c r="O90" i="16"/>
  <c r="P90" i="16"/>
  <c r="O91" i="16"/>
  <c r="P91" i="16"/>
  <c r="O92" i="16"/>
  <c r="P92" i="16"/>
  <c r="O93" i="16"/>
  <c r="P93" i="16"/>
  <c r="O94" i="16"/>
  <c r="P94" i="16"/>
  <c r="O95" i="16"/>
  <c r="P95" i="16"/>
  <c r="O96" i="16"/>
  <c r="P96" i="16"/>
  <c r="O97" i="16"/>
  <c r="P97" i="16"/>
  <c r="O98" i="16"/>
  <c r="P98" i="16"/>
  <c r="O99" i="16"/>
  <c r="P99" i="16"/>
  <c r="O100" i="16"/>
  <c r="P100" i="16"/>
  <c r="O101" i="16"/>
  <c r="P101" i="16"/>
  <c r="O102" i="16"/>
  <c r="P102" i="16"/>
  <c r="O103" i="16"/>
  <c r="P103" i="16"/>
  <c r="O104" i="16"/>
  <c r="P104" i="16"/>
  <c r="O105" i="16"/>
  <c r="P105" i="16"/>
  <c r="O106" i="16"/>
  <c r="P106" i="16"/>
  <c r="O107" i="16"/>
  <c r="P107" i="16"/>
  <c r="O108" i="16"/>
  <c r="P108" i="16"/>
  <c r="O109" i="16"/>
  <c r="P109" i="16"/>
  <c r="O110" i="16"/>
  <c r="P110" i="16"/>
  <c r="O111" i="16"/>
  <c r="P111" i="16"/>
  <c r="O112" i="16"/>
  <c r="P112" i="16"/>
  <c r="O113" i="16"/>
  <c r="P113" i="16"/>
  <c r="O114" i="16"/>
  <c r="P114" i="16"/>
  <c r="O115" i="16"/>
  <c r="P115" i="16"/>
  <c r="O116" i="16"/>
  <c r="P116" i="16"/>
  <c r="O117" i="16"/>
  <c r="P117" i="16"/>
  <c r="O118" i="16"/>
  <c r="P118" i="16"/>
  <c r="O119" i="16"/>
  <c r="P119" i="16"/>
  <c r="O120" i="16"/>
  <c r="P120" i="16"/>
  <c r="O121" i="16"/>
  <c r="P121" i="16"/>
  <c r="O122" i="16"/>
  <c r="P122" i="16"/>
  <c r="O123" i="16"/>
  <c r="P123" i="16"/>
  <c r="O124" i="16"/>
  <c r="P124" i="16"/>
  <c r="O125" i="16"/>
  <c r="P125" i="16"/>
  <c r="O126" i="16"/>
  <c r="P126" i="16"/>
  <c r="O127" i="16"/>
  <c r="P127" i="16"/>
  <c r="O128" i="16"/>
  <c r="P128" i="16"/>
  <c r="O129" i="16"/>
  <c r="P129" i="16"/>
  <c r="O130" i="16"/>
  <c r="P130" i="16"/>
  <c r="O131" i="16"/>
  <c r="P131" i="16"/>
  <c r="O132" i="16"/>
  <c r="P132" i="16"/>
  <c r="O133" i="16"/>
  <c r="P133" i="16"/>
  <c r="O134" i="16"/>
  <c r="P134" i="16"/>
  <c r="O135" i="16"/>
  <c r="P135" i="16"/>
  <c r="O136" i="16"/>
  <c r="P136" i="16"/>
  <c r="O137" i="16"/>
  <c r="P137" i="16"/>
  <c r="O138" i="16"/>
  <c r="P138" i="16"/>
  <c r="O139" i="16"/>
  <c r="P139" i="16"/>
  <c r="O140" i="16"/>
  <c r="P140" i="16"/>
  <c r="O141" i="16"/>
  <c r="P141" i="16"/>
  <c r="O142" i="16"/>
  <c r="P142" i="16"/>
  <c r="O143" i="16"/>
  <c r="P143" i="16"/>
  <c r="O144" i="16"/>
  <c r="P144" i="16"/>
  <c r="O145" i="16"/>
  <c r="P145" i="16"/>
  <c r="O146" i="16"/>
  <c r="P146" i="16"/>
  <c r="O147" i="16"/>
  <c r="P147" i="16"/>
  <c r="O148" i="16"/>
  <c r="P148" i="16"/>
  <c r="O149" i="16"/>
  <c r="P149" i="16"/>
  <c r="O150" i="16"/>
  <c r="P150" i="16"/>
  <c r="O151" i="16"/>
  <c r="P151" i="16"/>
  <c r="O155" i="16"/>
  <c r="P155" i="16"/>
  <c r="O156" i="16"/>
  <c r="P156" i="16"/>
  <c r="O157" i="16"/>
  <c r="P157" i="16"/>
  <c r="O158" i="16"/>
  <c r="P158" i="16"/>
  <c r="O159" i="16"/>
  <c r="P159" i="16"/>
  <c r="O160" i="16"/>
  <c r="P160" i="16"/>
  <c r="O161" i="16"/>
  <c r="P161" i="16"/>
  <c r="O162" i="16"/>
  <c r="P162" i="16"/>
  <c r="O163" i="16"/>
  <c r="P163" i="16"/>
  <c r="O164" i="16"/>
  <c r="P164" i="16"/>
  <c r="O165" i="16"/>
  <c r="P165" i="16"/>
  <c r="O166" i="16"/>
  <c r="P166" i="16"/>
  <c r="O167" i="16"/>
  <c r="P167" i="16"/>
  <c r="O168" i="16"/>
  <c r="P168" i="16"/>
  <c r="O169" i="16"/>
  <c r="P169" i="16"/>
  <c r="O170" i="16"/>
  <c r="P170" i="16"/>
  <c r="O171" i="16"/>
  <c r="P171" i="16"/>
  <c r="O172" i="16"/>
  <c r="P172" i="16"/>
  <c r="O173" i="16"/>
  <c r="P173" i="16"/>
  <c r="O174" i="16"/>
  <c r="P174" i="16"/>
  <c r="O175" i="16"/>
  <c r="P175" i="16"/>
  <c r="O176" i="16"/>
  <c r="P176" i="16"/>
  <c r="O177" i="16"/>
  <c r="P177" i="16"/>
  <c r="O178" i="16"/>
  <c r="P178" i="16"/>
  <c r="O179" i="16"/>
  <c r="P179" i="16"/>
  <c r="O180" i="16"/>
  <c r="P180" i="16"/>
  <c r="O181" i="16"/>
  <c r="P181" i="16"/>
  <c r="O182" i="16"/>
  <c r="P182" i="16"/>
  <c r="O183" i="16"/>
  <c r="P183" i="16"/>
  <c r="O184" i="16"/>
  <c r="P184" i="16"/>
  <c r="O185" i="16"/>
  <c r="P185" i="16"/>
  <c r="O186" i="16"/>
  <c r="P186" i="16"/>
  <c r="O187" i="16"/>
  <c r="P187" i="16"/>
  <c r="O188" i="16"/>
  <c r="P188" i="16"/>
  <c r="O189" i="16"/>
  <c r="P189" i="16"/>
  <c r="P7" i="16"/>
  <c r="O7" i="16"/>
  <c r="L7" i="16"/>
  <c r="M7" i="16"/>
  <c r="L8" i="16"/>
  <c r="M8" i="16"/>
  <c r="L9" i="16"/>
  <c r="M9" i="16"/>
  <c r="L10" i="16"/>
  <c r="M10" i="16"/>
  <c r="M11" i="16"/>
  <c r="L12" i="16"/>
  <c r="M12" i="16"/>
  <c r="L13" i="16"/>
  <c r="M13" i="16"/>
  <c r="L14" i="16"/>
  <c r="M14" i="16"/>
  <c r="L15" i="16"/>
  <c r="M15" i="16"/>
  <c r="L16" i="16"/>
  <c r="M16" i="16"/>
  <c r="L17" i="16"/>
  <c r="M17" i="16"/>
  <c r="L18" i="16"/>
  <c r="M18" i="16"/>
  <c r="L19" i="16"/>
  <c r="M19" i="16"/>
  <c r="L20" i="16"/>
  <c r="M20" i="16"/>
  <c r="L21" i="16"/>
  <c r="M21" i="16"/>
  <c r="L22" i="16"/>
  <c r="M22" i="16"/>
  <c r="L23" i="16"/>
  <c r="M23" i="16"/>
  <c r="L24" i="16"/>
  <c r="M24" i="16"/>
  <c r="L25" i="16"/>
  <c r="M25" i="16"/>
  <c r="L26" i="16"/>
  <c r="M26" i="16"/>
  <c r="L27" i="16"/>
  <c r="M27" i="16"/>
  <c r="L28" i="16"/>
  <c r="M28" i="16"/>
  <c r="L29" i="16"/>
  <c r="M29" i="16"/>
  <c r="L30" i="16"/>
  <c r="M30" i="16"/>
  <c r="L31" i="16"/>
  <c r="M31" i="16"/>
  <c r="L32" i="16"/>
  <c r="M32" i="16"/>
  <c r="L33" i="16"/>
  <c r="M33" i="16"/>
  <c r="L34" i="16"/>
  <c r="M34" i="16"/>
  <c r="L35" i="16"/>
  <c r="M35" i="16"/>
  <c r="L36" i="16"/>
  <c r="M36" i="16"/>
  <c r="L37" i="16"/>
  <c r="M37" i="16"/>
  <c r="L38" i="16"/>
  <c r="M38" i="16"/>
  <c r="L39" i="16"/>
  <c r="L40" i="16"/>
  <c r="M40" i="16"/>
  <c r="L41" i="16"/>
  <c r="M41" i="16"/>
  <c r="L42" i="16"/>
  <c r="M42" i="16"/>
  <c r="L43" i="16"/>
  <c r="M43" i="16"/>
  <c r="L44" i="16"/>
  <c r="M44" i="16"/>
  <c r="L45" i="16"/>
  <c r="M45" i="16"/>
  <c r="L46" i="16"/>
  <c r="M46" i="16"/>
  <c r="L47" i="16"/>
  <c r="M47" i="16"/>
  <c r="L48" i="16"/>
  <c r="M48" i="16"/>
  <c r="L49" i="16"/>
  <c r="M49" i="16"/>
  <c r="L50" i="16"/>
  <c r="M50" i="16"/>
  <c r="L51" i="16"/>
  <c r="M51" i="16"/>
  <c r="L52" i="16"/>
  <c r="M52" i="16"/>
  <c r="L53" i="16"/>
  <c r="M53" i="16"/>
  <c r="L54" i="16"/>
  <c r="M54" i="16"/>
  <c r="L55" i="16"/>
  <c r="M55" i="16"/>
  <c r="L56" i="16"/>
  <c r="M56" i="16"/>
  <c r="L57" i="16"/>
  <c r="M57" i="16"/>
  <c r="L58" i="16"/>
  <c r="M58" i="16"/>
  <c r="L59" i="16"/>
  <c r="M59" i="16"/>
  <c r="L60" i="16"/>
  <c r="M60" i="16"/>
  <c r="L61" i="16"/>
  <c r="M61" i="16"/>
  <c r="L62" i="16"/>
  <c r="M62" i="16"/>
  <c r="L63" i="16"/>
  <c r="M63" i="16"/>
  <c r="L64" i="16"/>
  <c r="M64" i="16"/>
  <c r="L65" i="16"/>
  <c r="M65" i="16"/>
  <c r="L66" i="16"/>
  <c r="M66" i="16"/>
  <c r="L67" i="16"/>
  <c r="M67" i="16"/>
  <c r="L68" i="16"/>
  <c r="M68" i="16"/>
  <c r="L69" i="16"/>
  <c r="M69" i="16"/>
  <c r="L70" i="16"/>
  <c r="M70" i="16"/>
  <c r="L71" i="16"/>
  <c r="M71" i="16"/>
  <c r="L72" i="16"/>
  <c r="M72" i="16"/>
  <c r="L73" i="16"/>
  <c r="M73" i="16"/>
  <c r="L74" i="16"/>
  <c r="M74" i="16"/>
  <c r="L75" i="16"/>
  <c r="M75" i="16"/>
  <c r="L76" i="16"/>
  <c r="M76" i="16"/>
  <c r="L77" i="16"/>
  <c r="M77" i="16"/>
  <c r="L78" i="16"/>
  <c r="M78" i="16"/>
  <c r="L79" i="16"/>
  <c r="M79" i="16"/>
  <c r="L80" i="16"/>
  <c r="M80" i="16"/>
  <c r="L81" i="16"/>
  <c r="M81" i="16"/>
  <c r="L82" i="16"/>
  <c r="M82" i="16"/>
  <c r="L83" i="16"/>
  <c r="M83" i="16"/>
  <c r="L84" i="16"/>
  <c r="M84" i="16"/>
  <c r="L85" i="16"/>
  <c r="M85" i="16"/>
  <c r="L86" i="16"/>
  <c r="M86" i="16"/>
  <c r="L87" i="16"/>
  <c r="M87" i="16"/>
  <c r="L88" i="16"/>
  <c r="M88" i="16"/>
  <c r="L89" i="16"/>
  <c r="M89" i="16"/>
  <c r="L90" i="16"/>
  <c r="M90" i="16"/>
  <c r="L91" i="16"/>
  <c r="M91" i="16"/>
  <c r="L92" i="16"/>
  <c r="M92" i="16"/>
  <c r="L93" i="16"/>
  <c r="M93" i="16"/>
  <c r="L94" i="16"/>
  <c r="M94" i="16"/>
  <c r="L95" i="16"/>
  <c r="M95" i="16"/>
  <c r="L96" i="16"/>
  <c r="M96" i="16"/>
  <c r="L97" i="16"/>
  <c r="M97" i="16"/>
  <c r="L98" i="16"/>
  <c r="M98" i="16"/>
  <c r="L99" i="16"/>
  <c r="M99" i="16"/>
  <c r="L100" i="16"/>
  <c r="M100" i="16"/>
  <c r="L101" i="16"/>
  <c r="M101" i="16"/>
  <c r="L102" i="16"/>
  <c r="M102" i="16"/>
  <c r="L103" i="16"/>
  <c r="M103" i="16"/>
  <c r="L104" i="16"/>
  <c r="M104" i="16"/>
  <c r="L105" i="16"/>
  <c r="M105" i="16"/>
  <c r="L106" i="16"/>
  <c r="M106" i="16"/>
  <c r="L107" i="16"/>
  <c r="M107" i="16"/>
  <c r="L108" i="16"/>
  <c r="M108" i="16"/>
  <c r="L109" i="16"/>
  <c r="M109" i="16"/>
  <c r="L110" i="16"/>
  <c r="M110" i="16"/>
  <c r="L111" i="16"/>
  <c r="M111" i="16"/>
  <c r="L112" i="16"/>
  <c r="M112" i="16"/>
  <c r="L113" i="16"/>
  <c r="M113" i="16"/>
  <c r="L114" i="16"/>
  <c r="M114" i="16"/>
  <c r="L115" i="16"/>
  <c r="M115" i="16"/>
  <c r="L116" i="16"/>
  <c r="M116" i="16"/>
  <c r="L117" i="16"/>
  <c r="M117" i="16"/>
  <c r="L118" i="16"/>
  <c r="M118" i="16"/>
  <c r="L119" i="16"/>
  <c r="M119" i="16"/>
  <c r="L120" i="16"/>
  <c r="M120" i="16"/>
  <c r="L121" i="16"/>
  <c r="M121" i="16"/>
  <c r="L122" i="16"/>
  <c r="M122" i="16"/>
  <c r="L123" i="16"/>
  <c r="M123" i="16"/>
  <c r="L124" i="16"/>
  <c r="M124" i="16"/>
  <c r="L125" i="16"/>
  <c r="M125" i="16"/>
  <c r="L126" i="16"/>
  <c r="M126" i="16"/>
  <c r="L127" i="16"/>
  <c r="M127" i="16"/>
  <c r="L128" i="16"/>
  <c r="M128" i="16"/>
  <c r="L129" i="16"/>
  <c r="M129" i="16"/>
  <c r="L130" i="16"/>
  <c r="M130" i="16"/>
  <c r="L131" i="16"/>
  <c r="M131" i="16"/>
  <c r="L132" i="16"/>
  <c r="M132" i="16"/>
  <c r="L133" i="16"/>
  <c r="M133" i="16"/>
  <c r="L134" i="16"/>
  <c r="M134" i="16"/>
  <c r="L135" i="16"/>
  <c r="M135" i="16"/>
  <c r="L136" i="16"/>
  <c r="M136" i="16"/>
  <c r="L137" i="16"/>
  <c r="M137" i="16"/>
  <c r="L138" i="16"/>
  <c r="M138" i="16"/>
  <c r="L139" i="16"/>
  <c r="M139" i="16"/>
  <c r="L140" i="16"/>
  <c r="M140" i="16"/>
  <c r="L141" i="16"/>
  <c r="M141" i="16"/>
  <c r="L142" i="16"/>
  <c r="M142" i="16"/>
  <c r="L143" i="16"/>
  <c r="M143" i="16"/>
  <c r="L144" i="16"/>
  <c r="M144" i="16"/>
  <c r="L145" i="16"/>
  <c r="M145" i="16"/>
  <c r="L146" i="16"/>
  <c r="M146" i="16"/>
  <c r="L147" i="16"/>
  <c r="M147" i="16"/>
  <c r="L148" i="16"/>
  <c r="M148" i="16"/>
  <c r="L149" i="16"/>
  <c r="M149" i="16"/>
  <c r="L150" i="16"/>
  <c r="M150" i="16"/>
  <c r="L151" i="16"/>
  <c r="M151" i="16"/>
  <c r="L153" i="16"/>
  <c r="M153" i="16"/>
  <c r="M154" i="16"/>
  <c r="L155" i="16"/>
  <c r="M155" i="16"/>
  <c r="L156" i="16"/>
  <c r="M156" i="16"/>
  <c r="L157" i="16"/>
  <c r="M157" i="16"/>
  <c r="L158" i="16"/>
  <c r="M158" i="16"/>
  <c r="L159" i="16"/>
  <c r="M159" i="16"/>
  <c r="L160" i="16"/>
  <c r="M160" i="16"/>
  <c r="L161" i="16"/>
  <c r="M161" i="16"/>
  <c r="L162" i="16"/>
  <c r="M162" i="16"/>
  <c r="L163" i="16"/>
  <c r="M163" i="16"/>
  <c r="L164" i="16"/>
  <c r="M164" i="16"/>
  <c r="L165" i="16"/>
  <c r="M165" i="16"/>
  <c r="L166" i="16"/>
  <c r="M166" i="16"/>
  <c r="L167" i="16"/>
  <c r="M167" i="16"/>
  <c r="L168" i="16"/>
  <c r="M168" i="16"/>
  <c r="L169" i="16"/>
  <c r="M169" i="16"/>
  <c r="L170" i="16"/>
  <c r="M170" i="16"/>
  <c r="L171" i="16"/>
  <c r="M171" i="16"/>
  <c r="L172" i="16"/>
  <c r="M172" i="16"/>
  <c r="L173" i="16"/>
  <c r="M173" i="16"/>
  <c r="L174" i="16"/>
  <c r="M174" i="16"/>
  <c r="L175" i="16"/>
  <c r="M175" i="16"/>
  <c r="L176" i="16"/>
  <c r="M176" i="16"/>
  <c r="L177" i="16"/>
  <c r="M177" i="16"/>
  <c r="L178" i="16"/>
  <c r="M178" i="16"/>
  <c r="L179" i="16"/>
  <c r="M179" i="16"/>
  <c r="L180" i="16"/>
  <c r="M180" i="16"/>
  <c r="L181" i="16"/>
  <c r="M181" i="16"/>
  <c r="L182" i="16"/>
  <c r="M182" i="16"/>
  <c r="L183" i="16"/>
  <c r="M183" i="16"/>
  <c r="L184" i="16"/>
  <c r="M184" i="16"/>
  <c r="L185" i="16"/>
  <c r="M185" i="16"/>
  <c r="L186" i="16"/>
  <c r="M186" i="16"/>
  <c r="L187" i="16"/>
  <c r="M187" i="16"/>
  <c r="L188" i="16"/>
  <c r="M188" i="16"/>
  <c r="L189" i="16"/>
  <c r="M189" i="16"/>
  <c r="Z191" i="16"/>
  <c r="I191" i="16"/>
  <c r="AA191" i="16" s="1"/>
  <c r="Z192" i="16"/>
  <c r="I192" i="16"/>
  <c r="I193" i="16"/>
  <c r="AA193" i="16" s="1"/>
  <c r="Z194" i="16"/>
  <c r="I194" i="16"/>
  <c r="I195" i="16"/>
  <c r="AA195" i="16" s="1"/>
  <c r="Z196" i="16"/>
  <c r="I196" i="16"/>
  <c r="I197" i="16"/>
  <c r="AA197" i="16" s="1"/>
  <c r="Z198" i="16"/>
  <c r="I198" i="16"/>
  <c r="Z199" i="16"/>
  <c r="I199" i="16"/>
  <c r="AA199" i="16" s="1"/>
  <c r="Z200" i="16"/>
  <c r="I200" i="16"/>
  <c r="I201" i="16"/>
  <c r="AA201" i="16" s="1"/>
  <c r="Z202" i="16"/>
  <c r="I202" i="16"/>
  <c r="O190" i="16"/>
  <c r="V190" i="16"/>
  <c r="D191" i="16"/>
  <c r="U191" i="16" s="1"/>
  <c r="E191" i="16"/>
  <c r="V191" i="16" s="1"/>
  <c r="D192" i="16"/>
  <c r="U192" i="16" s="1"/>
  <c r="E192" i="16"/>
  <c r="V192" i="16" s="1"/>
  <c r="D193" i="16"/>
  <c r="U193" i="16" s="1"/>
  <c r="E193" i="16"/>
  <c r="V193" i="16" s="1"/>
  <c r="D194" i="16"/>
  <c r="E194" i="16"/>
  <c r="V194" i="16" s="1"/>
  <c r="D195" i="16"/>
  <c r="U195" i="16" s="1"/>
  <c r="E195" i="16"/>
  <c r="V195" i="16" s="1"/>
  <c r="D196" i="16"/>
  <c r="U196" i="16" s="1"/>
  <c r="E196" i="16"/>
  <c r="V196" i="16" s="1"/>
  <c r="D197" i="16"/>
  <c r="U197" i="16" s="1"/>
  <c r="E197" i="16"/>
  <c r="O197" i="16" s="1"/>
  <c r="D198" i="16"/>
  <c r="E198" i="16"/>
  <c r="V198" i="16" s="1"/>
  <c r="D199" i="16"/>
  <c r="U199" i="16" s="1"/>
  <c r="E199" i="16"/>
  <c r="V199" i="16" s="1"/>
  <c r="D200" i="16"/>
  <c r="U200" i="16" s="1"/>
  <c r="E200" i="16"/>
  <c r="V200" i="16" s="1"/>
  <c r="D201" i="16"/>
  <c r="U201" i="16" s="1"/>
  <c r="E201" i="16"/>
  <c r="V201" i="16" s="1"/>
  <c r="D202" i="16"/>
  <c r="E202" i="16"/>
  <c r="V202" i="16" s="1"/>
  <c r="G29" i="2"/>
  <c r="G30" i="2"/>
  <c r="G31" i="2"/>
  <c r="G32" i="2"/>
  <c r="G33" i="2"/>
  <c r="G34" i="2"/>
  <c r="G35" i="2"/>
  <c r="G36" i="2"/>
  <c r="G37" i="2"/>
  <c r="G38" i="2"/>
  <c r="G39" i="2"/>
  <c r="G40" i="2"/>
  <c r="G28" i="2"/>
  <c r="B41" i="2"/>
  <c r="N41" i="11" s="1"/>
  <c r="G9" i="2"/>
  <c r="G10" i="2"/>
  <c r="G11" i="2"/>
  <c r="G12" i="2"/>
  <c r="G13" i="2"/>
  <c r="G14" i="2"/>
  <c r="G15" i="2"/>
  <c r="G16" i="2"/>
  <c r="G17" i="2"/>
  <c r="G18" i="2"/>
  <c r="G19" i="2"/>
  <c r="G20" i="2"/>
  <c r="G8" i="2"/>
  <c r="D21" i="2"/>
  <c r="K15" i="2" s="1"/>
  <c r="E21" i="2"/>
  <c r="B21" i="2"/>
  <c r="X51" i="16"/>
  <c r="AA51" i="16"/>
  <c r="X52" i="16"/>
  <c r="AA52" i="16"/>
  <c r="X53" i="16"/>
  <c r="AA53" i="16"/>
  <c r="X54" i="16"/>
  <c r="AA54" i="16"/>
  <c r="X55" i="16"/>
  <c r="AA55" i="16"/>
  <c r="X56" i="16"/>
  <c r="AA56" i="16"/>
  <c r="X57" i="16"/>
  <c r="AA57" i="16"/>
  <c r="X58" i="16"/>
  <c r="AA58" i="16"/>
  <c r="X59" i="16"/>
  <c r="AA59" i="16"/>
  <c r="X60" i="16"/>
  <c r="AA60" i="16"/>
  <c r="X61" i="16"/>
  <c r="AA61" i="16"/>
  <c r="X62" i="16"/>
  <c r="AA62" i="16"/>
  <c r="AA50" i="16"/>
  <c r="X49" i="16"/>
  <c r="X37" i="16"/>
  <c r="AA37" i="16"/>
  <c r="X38" i="16"/>
  <c r="AA38" i="16"/>
  <c r="X39" i="16"/>
  <c r="AA39" i="16"/>
  <c r="X40" i="16"/>
  <c r="AA40" i="16"/>
  <c r="X41" i="16"/>
  <c r="AA41" i="16"/>
  <c r="X42" i="16"/>
  <c r="AA42" i="16"/>
  <c r="X43" i="16"/>
  <c r="AA43" i="16"/>
  <c r="X44" i="16"/>
  <c r="AA44" i="16"/>
  <c r="X45" i="16"/>
  <c r="AA45" i="16"/>
  <c r="X46" i="16"/>
  <c r="AA46" i="16"/>
  <c r="X47" i="16"/>
  <c r="AA47" i="16"/>
  <c r="X48" i="16"/>
  <c r="AA48" i="16"/>
  <c r="AA36" i="16"/>
  <c r="X35" i="16"/>
  <c r="X23" i="16"/>
  <c r="AA23" i="16"/>
  <c r="X24" i="16"/>
  <c r="AA24" i="16"/>
  <c r="X25" i="16"/>
  <c r="AA25" i="16"/>
  <c r="X26" i="16"/>
  <c r="AA26" i="16"/>
  <c r="X27" i="16"/>
  <c r="AA27" i="16"/>
  <c r="X28" i="16"/>
  <c r="AA28" i="16"/>
  <c r="X29" i="16"/>
  <c r="AA29" i="16"/>
  <c r="X30" i="16"/>
  <c r="AA30" i="16"/>
  <c r="X31" i="16"/>
  <c r="AA31" i="16"/>
  <c r="X32" i="16"/>
  <c r="AA32" i="16"/>
  <c r="X33" i="16"/>
  <c r="AA33" i="16"/>
  <c r="X34" i="16"/>
  <c r="AA34" i="16"/>
  <c r="AA22" i="16"/>
  <c r="X21" i="16"/>
  <c r="X9" i="16"/>
  <c r="AA9" i="16"/>
  <c r="X10" i="16"/>
  <c r="AA10" i="16"/>
  <c r="X11" i="16"/>
  <c r="AA11" i="16"/>
  <c r="X12" i="16"/>
  <c r="AA12" i="16"/>
  <c r="X13" i="16"/>
  <c r="AA13" i="16"/>
  <c r="X14" i="16"/>
  <c r="AA14" i="16"/>
  <c r="X15" i="16"/>
  <c r="AA15" i="16"/>
  <c r="X16" i="16"/>
  <c r="AA16" i="16"/>
  <c r="X17" i="16"/>
  <c r="AA17" i="16"/>
  <c r="X18" i="16"/>
  <c r="AA18" i="16"/>
  <c r="X19" i="16"/>
  <c r="AA19" i="16"/>
  <c r="X20" i="16"/>
  <c r="AA20" i="16"/>
  <c r="AA8" i="16"/>
  <c r="X7" i="16"/>
  <c r="X177" i="16"/>
  <c r="AA177" i="16"/>
  <c r="X178" i="16"/>
  <c r="AA178" i="16"/>
  <c r="X179" i="16"/>
  <c r="AA179" i="16"/>
  <c r="X180" i="16"/>
  <c r="AA180" i="16"/>
  <c r="X181" i="16"/>
  <c r="AA181" i="16"/>
  <c r="X182" i="16"/>
  <c r="AA182" i="16"/>
  <c r="X183" i="16"/>
  <c r="AA183" i="16"/>
  <c r="X184" i="16"/>
  <c r="AA184" i="16"/>
  <c r="X185" i="16"/>
  <c r="AA185" i="16"/>
  <c r="X186" i="16"/>
  <c r="AA186" i="16"/>
  <c r="X187" i="16"/>
  <c r="AA187" i="16"/>
  <c r="X188" i="16"/>
  <c r="AA188" i="16"/>
  <c r="AA176" i="16"/>
  <c r="S177" i="16"/>
  <c r="V177" i="16"/>
  <c r="S178" i="16"/>
  <c r="V178" i="16"/>
  <c r="S179" i="16"/>
  <c r="V179" i="16"/>
  <c r="S180" i="16"/>
  <c r="V180" i="16"/>
  <c r="S181" i="16"/>
  <c r="V181" i="16"/>
  <c r="S182" i="16"/>
  <c r="V182" i="16"/>
  <c r="S183" i="16"/>
  <c r="V183" i="16"/>
  <c r="S184" i="16"/>
  <c r="V184" i="16"/>
  <c r="S185" i="16"/>
  <c r="V185" i="16"/>
  <c r="S186" i="16"/>
  <c r="V186" i="16"/>
  <c r="S187" i="16"/>
  <c r="V187" i="16"/>
  <c r="S188" i="16"/>
  <c r="V188" i="16"/>
  <c r="V176" i="16"/>
  <c r="X175" i="16"/>
  <c r="S163" i="16"/>
  <c r="V163" i="16"/>
  <c r="X163" i="16"/>
  <c r="AA163" i="16"/>
  <c r="S164" i="16"/>
  <c r="V164" i="16"/>
  <c r="X164" i="16"/>
  <c r="AA164" i="16"/>
  <c r="S165" i="16"/>
  <c r="V165" i="16"/>
  <c r="X165" i="16"/>
  <c r="AA165" i="16"/>
  <c r="S166" i="16"/>
  <c r="V166" i="16"/>
  <c r="X166" i="16"/>
  <c r="AA166" i="16"/>
  <c r="S167" i="16"/>
  <c r="V167" i="16"/>
  <c r="X167" i="16"/>
  <c r="AA167" i="16"/>
  <c r="S168" i="16"/>
  <c r="V168" i="16"/>
  <c r="X168" i="16"/>
  <c r="AA168" i="16"/>
  <c r="S169" i="16"/>
  <c r="V169" i="16"/>
  <c r="X169" i="16"/>
  <c r="AA169" i="16"/>
  <c r="S170" i="16"/>
  <c r="V170" i="16"/>
  <c r="X170" i="16"/>
  <c r="AA170" i="16"/>
  <c r="S171" i="16"/>
  <c r="V171" i="16"/>
  <c r="X171" i="16"/>
  <c r="AA171" i="16"/>
  <c r="S172" i="16"/>
  <c r="V172" i="16"/>
  <c r="X172" i="16"/>
  <c r="AA172" i="16"/>
  <c r="S173" i="16"/>
  <c r="V173" i="16"/>
  <c r="X173" i="16"/>
  <c r="AA173" i="16"/>
  <c r="S174" i="16"/>
  <c r="V174" i="16"/>
  <c r="X174" i="16"/>
  <c r="AA174" i="16"/>
  <c r="AA162" i="16"/>
  <c r="V162" i="16"/>
  <c r="X161" i="16"/>
  <c r="S161" i="16"/>
  <c r="S149" i="16"/>
  <c r="V149" i="16"/>
  <c r="X149" i="16"/>
  <c r="AA149" i="16"/>
  <c r="S150" i="16"/>
  <c r="V150" i="16"/>
  <c r="X150" i="16"/>
  <c r="AA150" i="16"/>
  <c r="S151" i="16"/>
  <c r="V151" i="16"/>
  <c r="X151" i="16"/>
  <c r="AA151" i="16"/>
  <c r="S152" i="16"/>
  <c r="V152" i="16"/>
  <c r="X152" i="16"/>
  <c r="AA152" i="16"/>
  <c r="S153" i="16"/>
  <c r="V153" i="16"/>
  <c r="X153" i="16"/>
  <c r="AA153" i="16"/>
  <c r="S154" i="16"/>
  <c r="V154" i="16"/>
  <c r="X154" i="16"/>
  <c r="AA154" i="16"/>
  <c r="S155" i="16"/>
  <c r="V155" i="16"/>
  <c r="X155" i="16"/>
  <c r="AA155" i="16"/>
  <c r="S156" i="16"/>
  <c r="V156" i="16"/>
  <c r="X156" i="16"/>
  <c r="AA156" i="16"/>
  <c r="S157" i="16"/>
  <c r="V157" i="16"/>
  <c r="X157" i="16"/>
  <c r="AA157" i="16"/>
  <c r="S158" i="16"/>
  <c r="V158" i="16"/>
  <c r="X158" i="16"/>
  <c r="AA158" i="16"/>
  <c r="S159" i="16"/>
  <c r="V159" i="16"/>
  <c r="X159" i="16"/>
  <c r="AA159" i="16"/>
  <c r="S160" i="16"/>
  <c r="V160" i="16"/>
  <c r="X160" i="16"/>
  <c r="AA160" i="16"/>
  <c r="AA148" i="16"/>
  <c r="V148" i="16"/>
  <c r="X147" i="16"/>
  <c r="S147" i="16"/>
  <c r="S135" i="16"/>
  <c r="V135" i="16"/>
  <c r="X135" i="16"/>
  <c r="AA135" i="16"/>
  <c r="S136" i="16"/>
  <c r="V136" i="16"/>
  <c r="X136" i="16"/>
  <c r="AA136" i="16"/>
  <c r="S137" i="16"/>
  <c r="V137" i="16"/>
  <c r="X137" i="16"/>
  <c r="AA137" i="16"/>
  <c r="S138" i="16"/>
  <c r="V138" i="16"/>
  <c r="X138" i="16"/>
  <c r="AA138" i="16"/>
  <c r="S139" i="16"/>
  <c r="V139" i="16"/>
  <c r="X139" i="16"/>
  <c r="AA139" i="16"/>
  <c r="S140" i="16"/>
  <c r="V140" i="16"/>
  <c r="X140" i="16"/>
  <c r="AA140" i="16"/>
  <c r="S141" i="16"/>
  <c r="V141" i="16"/>
  <c r="X141" i="16"/>
  <c r="AA141" i="16"/>
  <c r="S142" i="16"/>
  <c r="V142" i="16"/>
  <c r="X142" i="16"/>
  <c r="AA142" i="16"/>
  <c r="S143" i="16"/>
  <c r="V143" i="16"/>
  <c r="X143" i="16"/>
  <c r="AA143" i="16"/>
  <c r="S144" i="16"/>
  <c r="V144" i="16"/>
  <c r="X144" i="16"/>
  <c r="AA144" i="16"/>
  <c r="S145" i="16"/>
  <c r="V145" i="16"/>
  <c r="X145" i="16"/>
  <c r="AA145" i="16"/>
  <c r="S146" i="16"/>
  <c r="V146" i="16"/>
  <c r="X146" i="16"/>
  <c r="AA146" i="16"/>
  <c r="AA134" i="16"/>
  <c r="V134" i="16"/>
  <c r="X133" i="16"/>
  <c r="S133" i="16"/>
  <c r="S121" i="16"/>
  <c r="V121" i="16"/>
  <c r="X121" i="16"/>
  <c r="AA121" i="16"/>
  <c r="S122" i="16"/>
  <c r="V122" i="16"/>
  <c r="X122" i="16"/>
  <c r="AA122" i="16"/>
  <c r="S123" i="16"/>
  <c r="V123" i="16"/>
  <c r="X123" i="16"/>
  <c r="AA123" i="16"/>
  <c r="S124" i="16"/>
  <c r="V124" i="16"/>
  <c r="X124" i="16"/>
  <c r="AA124" i="16"/>
  <c r="S125" i="16"/>
  <c r="V125" i="16"/>
  <c r="X125" i="16"/>
  <c r="AA125" i="16"/>
  <c r="S126" i="16"/>
  <c r="V126" i="16"/>
  <c r="X126" i="16"/>
  <c r="AA126" i="16"/>
  <c r="S127" i="16"/>
  <c r="V127" i="16"/>
  <c r="X127" i="16"/>
  <c r="AA127" i="16"/>
  <c r="S128" i="16"/>
  <c r="V128" i="16"/>
  <c r="X128" i="16"/>
  <c r="AA128" i="16"/>
  <c r="S129" i="16"/>
  <c r="V129" i="16"/>
  <c r="X129" i="16"/>
  <c r="AA129" i="16"/>
  <c r="S130" i="16"/>
  <c r="V130" i="16"/>
  <c r="X130" i="16"/>
  <c r="AA130" i="16"/>
  <c r="S131" i="16"/>
  <c r="V131" i="16"/>
  <c r="X131" i="16"/>
  <c r="AA131" i="16"/>
  <c r="S132" i="16"/>
  <c r="V132" i="16"/>
  <c r="X132" i="16"/>
  <c r="AA132" i="16"/>
  <c r="AA120" i="16"/>
  <c r="V120" i="16"/>
  <c r="X119" i="16"/>
  <c r="S119" i="16"/>
  <c r="S107" i="16"/>
  <c r="V107" i="16"/>
  <c r="X107" i="16"/>
  <c r="AA107" i="16"/>
  <c r="S108" i="16"/>
  <c r="V108" i="16"/>
  <c r="X108" i="16"/>
  <c r="AA108" i="16"/>
  <c r="S109" i="16"/>
  <c r="V109" i="16"/>
  <c r="X109" i="16"/>
  <c r="AA109" i="16"/>
  <c r="S110" i="16"/>
  <c r="V110" i="16"/>
  <c r="X110" i="16"/>
  <c r="AA110" i="16"/>
  <c r="S111" i="16"/>
  <c r="V111" i="16"/>
  <c r="X111" i="16"/>
  <c r="AA111" i="16"/>
  <c r="S112" i="16"/>
  <c r="V112" i="16"/>
  <c r="X112" i="16"/>
  <c r="AA112" i="16"/>
  <c r="S113" i="16"/>
  <c r="V113" i="16"/>
  <c r="X113" i="16"/>
  <c r="AA113" i="16"/>
  <c r="S114" i="16"/>
  <c r="V114" i="16"/>
  <c r="X114" i="16"/>
  <c r="AA114" i="16"/>
  <c r="S115" i="16"/>
  <c r="V115" i="16"/>
  <c r="X115" i="16"/>
  <c r="AA115" i="16"/>
  <c r="S116" i="16"/>
  <c r="V116" i="16"/>
  <c r="X116" i="16"/>
  <c r="AA116" i="16"/>
  <c r="S117" i="16"/>
  <c r="V117" i="16"/>
  <c r="X117" i="16"/>
  <c r="AA117" i="16"/>
  <c r="S118" i="16"/>
  <c r="V118" i="16"/>
  <c r="X118" i="16"/>
  <c r="AA118" i="16"/>
  <c r="AA106" i="16"/>
  <c r="V106" i="16"/>
  <c r="X105" i="16"/>
  <c r="S105" i="16"/>
  <c r="S93" i="16"/>
  <c r="V93" i="16"/>
  <c r="X93" i="16"/>
  <c r="AA93" i="16"/>
  <c r="S94" i="16"/>
  <c r="V94" i="16"/>
  <c r="X94" i="16"/>
  <c r="AA94" i="16"/>
  <c r="S95" i="16"/>
  <c r="V95" i="16"/>
  <c r="X95" i="16"/>
  <c r="AA95" i="16"/>
  <c r="S96" i="16"/>
  <c r="V96" i="16"/>
  <c r="X96" i="16"/>
  <c r="AA96" i="16"/>
  <c r="S97" i="16"/>
  <c r="V97" i="16"/>
  <c r="X97" i="16"/>
  <c r="AA97" i="16"/>
  <c r="S98" i="16"/>
  <c r="V98" i="16"/>
  <c r="X98" i="16"/>
  <c r="AA98" i="16"/>
  <c r="S99" i="16"/>
  <c r="V99" i="16"/>
  <c r="X99" i="16"/>
  <c r="AA99" i="16"/>
  <c r="S100" i="16"/>
  <c r="V100" i="16"/>
  <c r="X100" i="16"/>
  <c r="AA100" i="16"/>
  <c r="S101" i="16"/>
  <c r="V101" i="16"/>
  <c r="X101" i="16"/>
  <c r="AA101" i="16"/>
  <c r="S102" i="16"/>
  <c r="V102" i="16"/>
  <c r="X102" i="16"/>
  <c r="AA102" i="16"/>
  <c r="S103" i="16"/>
  <c r="V103" i="16"/>
  <c r="X103" i="16"/>
  <c r="AA103" i="16"/>
  <c r="S104" i="16"/>
  <c r="V104" i="16"/>
  <c r="X104" i="16"/>
  <c r="AA104" i="16"/>
  <c r="AA92" i="16"/>
  <c r="V92" i="16"/>
  <c r="S79" i="16"/>
  <c r="V79" i="16"/>
  <c r="X79" i="16"/>
  <c r="AA79" i="16"/>
  <c r="S80" i="16"/>
  <c r="V80" i="16"/>
  <c r="X80" i="16"/>
  <c r="AA80" i="16"/>
  <c r="S81" i="16"/>
  <c r="V81" i="16"/>
  <c r="X81" i="16"/>
  <c r="AA81" i="16"/>
  <c r="S82" i="16"/>
  <c r="V82" i="16"/>
  <c r="X82" i="16"/>
  <c r="AA82" i="16"/>
  <c r="S83" i="16"/>
  <c r="V83" i="16"/>
  <c r="X83" i="16"/>
  <c r="AA83" i="16"/>
  <c r="S84" i="16"/>
  <c r="V84" i="16"/>
  <c r="X84" i="16"/>
  <c r="AA84" i="16"/>
  <c r="S85" i="16"/>
  <c r="V85" i="16"/>
  <c r="X85" i="16"/>
  <c r="AA85" i="16"/>
  <c r="S86" i="16"/>
  <c r="V86" i="16"/>
  <c r="X86" i="16"/>
  <c r="AA86" i="16"/>
  <c r="S87" i="16"/>
  <c r="V87" i="16"/>
  <c r="X87" i="16"/>
  <c r="AA87" i="16"/>
  <c r="S88" i="16"/>
  <c r="V88" i="16"/>
  <c r="X88" i="16"/>
  <c r="AA88" i="16"/>
  <c r="S89" i="16"/>
  <c r="V89" i="16"/>
  <c r="X89" i="16"/>
  <c r="AA89" i="16"/>
  <c r="S90" i="16"/>
  <c r="V90" i="16"/>
  <c r="X90" i="16"/>
  <c r="AA90" i="16"/>
  <c r="AA78" i="16"/>
  <c r="V78" i="16"/>
  <c r="X91" i="16"/>
  <c r="X77" i="16"/>
  <c r="X63" i="16"/>
  <c r="S65" i="16"/>
  <c r="V65" i="16"/>
  <c r="X65" i="16"/>
  <c r="AA65" i="16"/>
  <c r="S66" i="16"/>
  <c r="V66" i="16"/>
  <c r="X66" i="16"/>
  <c r="AA66" i="16"/>
  <c r="S67" i="16"/>
  <c r="V67" i="16"/>
  <c r="X67" i="16"/>
  <c r="AA67" i="16"/>
  <c r="S68" i="16"/>
  <c r="V68" i="16"/>
  <c r="X68" i="16"/>
  <c r="AA68" i="16"/>
  <c r="S69" i="16"/>
  <c r="V69" i="16"/>
  <c r="X69" i="16"/>
  <c r="AA69" i="16"/>
  <c r="S70" i="16"/>
  <c r="V70" i="16"/>
  <c r="X70" i="16"/>
  <c r="AA70" i="16"/>
  <c r="S71" i="16"/>
  <c r="V71" i="16"/>
  <c r="X71" i="16"/>
  <c r="AA71" i="16"/>
  <c r="S72" i="16"/>
  <c r="V72" i="16"/>
  <c r="X72" i="16"/>
  <c r="AA72" i="16"/>
  <c r="S73" i="16"/>
  <c r="V73" i="16"/>
  <c r="X73" i="16"/>
  <c r="AA73" i="16"/>
  <c r="S74" i="16"/>
  <c r="V74" i="16"/>
  <c r="X74" i="16"/>
  <c r="AA74" i="16"/>
  <c r="S75" i="16"/>
  <c r="V75" i="16"/>
  <c r="X75" i="16"/>
  <c r="AA75" i="16"/>
  <c r="S76" i="16"/>
  <c r="V76" i="16"/>
  <c r="X76" i="16"/>
  <c r="AA76" i="16"/>
  <c r="AA64" i="16"/>
  <c r="V64" i="16"/>
  <c r="S51" i="16"/>
  <c r="V51" i="16"/>
  <c r="S52" i="16"/>
  <c r="V52" i="16"/>
  <c r="S53" i="16"/>
  <c r="V53" i="16"/>
  <c r="S54" i="16"/>
  <c r="V54" i="16"/>
  <c r="S55" i="16"/>
  <c r="V55" i="16"/>
  <c r="S56" i="16"/>
  <c r="V56" i="16"/>
  <c r="S57" i="16"/>
  <c r="V57" i="16"/>
  <c r="S58" i="16"/>
  <c r="V58" i="16"/>
  <c r="S59" i="16"/>
  <c r="V59" i="16"/>
  <c r="S60" i="16"/>
  <c r="V60" i="16"/>
  <c r="S61" i="16"/>
  <c r="V61" i="16"/>
  <c r="S62" i="16"/>
  <c r="V62" i="16"/>
  <c r="V50" i="16"/>
  <c r="S37" i="16"/>
  <c r="V37" i="16"/>
  <c r="S38" i="16"/>
  <c r="V38" i="16"/>
  <c r="S39" i="16"/>
  <c r="V39" i="16"/>
  <c r="S40" i="16"/>
  <c r="V40" i="16"/>
  <c r="S41" i="16"/>
  <c r="V41" i="16"/>
  <c r="S42" i="16"/>
  <c r="V42" i="16"/>
  <c r="S43" i="16"/>
  <c r="V43" i="16"/>
  <c r="S44" i="16"/>
  <c r="V44" i="16"/>
  <c r="S45" i="16"/>
  <c r="V45" i="16"/>
  <c r="S46" i="16"/>
  <c r="V46" i="16"/>
  <c r="S47" i="16"/>
  <c r="V47" i="16"/>
  <c r="S48" i="16"/>
  <c r="V48" i="16"/>
  <c r="V36" i="16"/>
  <c r="S23" i="16"/>
  <c r="V23" i="16"/>
  <c r="S24" i="16"/>
  <c r="V24" i="16"/>
  <c r="S25" i="16"/>
  <c r="V25" i="16"/>
  <c r="S26" i="16"/>
  <c r="V26" i="16"/>
  <c r="S27" i="16"/>
  <c r="V27" i="16"/>
  <c r="S28" i="16"/>
  <c r="V28" i="16"/>
  <c r="S29" i="16"/>
  <c r="V29" i="16"/>
  <c r="S30" i="16"/>
  <c r="V30" i="16"/>
  <c r="S31" i="16"/>
  <c r="V31" i="16"/>
  <c r="S32" i="16"/>
  <c r="V32" i="16"/>
  <c r="S33" i="16"/>
  <c r="V33" i="16"/>
  <c r="S34" i="16"/>
  <c r="V34" i="16"/>
  <c r="V22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7" i="16"/>
  <c r="S9" i="16"/>
  <c r="V9" i="16"/>
  <c r="S10" i="16"/>
  <c r="V10" i="16"/>
  <c r="S11" i="16"/>
  <c r="V11" i="16"/>
  <c r="S12" i="16"/>
  <c r="V12" i="16"/>
  <c r="S13" i="16"/>
  <c r="V13" i="16"/>
  <c r="S14" i="16"/>
  <c r="V14" i="16"/>
  <c r="S15" i="16"/>
  <c r="V15" i="16"/>
  <c r="S16" i="16"/>
  <c r="V16" i="16"/>
  <c r="S17" i="16"/>
  <c r="V17" i="16"/>
  <c r="S18" i="16"/>
  <c r="V18" i="16"/>
  <c r="S19" i="16"/>
  <c r="V19" i="16"/>
  <c r="S20" i="16"/>
  <c r="V20" i="16"/>
  <c r="V8" i="16"/>
  <c r="B191" i="16"/>
  <c r="S191" i="16" s="1"/>
  <c r="F191" i="16"/>
  <c r="X191" i="16" s="1"/>
  <c r="B192" i="16"/>
  <c r="S192" i="16" s="1"/>
  <c r="F192" i="16"/>
  <c r="B193" i="16"/>
  <c r="S193" i="16" s="1"/>
  <c r="F193" i="16"/>
  <c r="X193" i="16" s="1"/>
  <c r="B194" i="16"/>
  <c r="S194" i="16" s="1"/>
  <c r="F194" i="16"/>
  <c r="X194" i="16" s="1"/>
  <c r="B195" i="16"/>
  <c r="S195" i="16" s="1"/>
  <c r="F195" i="16"/>
  <c r="X195" i="16" s="1"/>
  <c r="B196" i="16"/>
  <c r="S196" i="16" s="1"/>
  <c r="F196" i="16"/>
  <c r="B197" i="16"/>
  <c r="S197" i="16" s="1"/>
  <c r="F197" i="16"/>
  <c r="X197" i="16" s="1"/>
  <c r="B198" i="16"/>
  <c r="S198" i="16" s="1"/>
  <c r="F198" i="16"/>
  <c r="X198" i="16" s="1"/>
  <c r="B199" i="16"/>
  <c r="S199" i="16" s="1"/>
  <c r="F199" i="16"/>
  <c r="X199" i="16" s="1"/>
  <c r="B200" i="16"/>
  <c r="S200" i="16" s="1"/>
  <c r="F200" i="16"/>
  <c r="B201" i="16"/>
  <c r="S201" i="16" s="1"/>
  <c r="F201" i="16"/>
  <c r="X201" i="16" s="1"/>
  <c r="B202" i="16"/>
  <c r="S202" i="16" s="1"/>
  <c r="F202" i="16"/>
  <c r="X202" i="16" s="1"/>
  <c r="F190" i="16"/>
  <c r="B190" i="16"/>
  <c r="S35" i="16"/>
  <c r="S175" i="16"/>
  <c r="S91" i="16"/>
  <c r="S77" i="16"/>
  <c r="S63" i="16"/>
  <c r="S49" i="16"/>
  <c r="S21" i="16"/>
  <c r="S7" i="16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N40" i="15"/>
  <c r="N39" i="15"/>
  <c r="N38" i="15"/>
  <c r="I38" i="15"/>
  <c r="N37" i="15"/>
  <c r="N36" i="15"/>
  <c r="N35" i="15"/>
  <c r="N34" i="15"/>
  <c r="N33" i="15"/>
  <c r="N32" i="15"/>
  <c r="N31" i="15"/>
  <c r="N30" i="15"/>
  <c r="N29" i="15"/>
  <c r="N28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N40" i="14"/>
  <c r="N39" i="14"/>
  <c r="N38" i="14"/>
  <c r="I38" i="14"/>
  <c r="N37" i="14"/>
  <c r="N36" i="14"/>
  <c r="I36" i="14"/>
  <c r="N35" i="14"/>
  <c r="N34" i="14"/>
  <c r="N33" i="14"/>
  <c r="I33" i="14"/>
  <c r="N32" i="14"/>
  <c r="N31" i="14"/>
  <c r="N30" i="14"/>
  <c r="I30" i="14"/>
  <c r="N29" i="14"/>
  <c r="N28" i="14"/>
  <c r="I28" i="14"/>
  <c r="N20" i="14"/>
  <c r="L20" i="14"/>
  <c r="N19" i="14"/>
  <c r="L19" i="14"/>
  <c r="N18" i="14"/>
  <c r="L18" i="14"/>
  <c r="N17" i="14"/>
  <c r="L17" i="14"/>
  <c r="N16" i="14"/>
  <c r="L16" i="14"/>
  <c r="I16" i="14"/>
  <c r="N15" i="14"/>
  <c r="L15" i="14"/>
  <c r="N14" i="14"/>
  <c r="L14" i="14"/>
  <c r="N13" i="14"/>
  <c r="L13" i="14"/>
  <c r="N12" i="14"/>
  <c r="L12" i="14"/>
  <c r="N11" i="14"/>
  <c r="L11" i="14"/>
  <c r="N10" i="14"/>
  <c r="L10" i="14"/>
  <c r="N9" i="14"/>
  <c r="L9" i="14"/>
  <c r="N8" i="14"/>
  <c r="L8" i="14"/>
  <c r="I8" i="14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N40" i="13"/>
  <c r="L40" i="13"/>
  <c r="N39" i="13"/>
  <c r="I39" i="13"/>
  <c r="N38" i="13"/>
  <c r="N37" i="13"/>
  <c r="L37" i="13"/>
  <c r="N36" i="13"/>
  <c r="I36" i="13"/>
  <c r="N35" i="13"/>
  <c r="N34" i="13"/>
  <c r="L34" i="13"/>
  <c r="N33" i="13"/>
  <c r="N32" i="13"/>
  <c r="L32" i="13"/>
  <c r="N31" i="13"/>
  <c r="N30" i="13"/>
  <c r="N29" i="13"/>
  <c r="L29" i="13"/>
  <c r="I29" i="13"/>
  <c r="N28" i="13"/>
  <c r="Q21" i="13"/>
  <c r="Q20" i="13"/>
  <c r="N20" i="13"/>
  <c r="Q19" i="13"/>
  <c r="N19" i="13"/>
  <c r="Q18" i="13"/>
  <c r="N18" i="13"/>
  <c r="Q17" i="13"/>
  <c r="N17" i="13"/>
  <c r="Q16" i="13"/>
  <c r="N16" i="13"/>
  <c r="L16" i="13"/>
  <c r="Q15" i="13"/>
  <c r="N15" i="13"/>
  <c r="L15" i="13"/>
  <c r="Q14" i="13"/>
  <c r="N14" i="13"/>
  <c r="Q13" i="13"/>
  <c r="N13" i="13"/>
  <c r="L13" i="13"/>
  <c r="Q12" i="13"/>
  <c r="N12" i="13"/>
  <c r="Q11" i="13"/>
  <c r="N11" i="13"/>
  <c r="Q10" i="13"/>
  <c r="N10" i="13"/>
  <c r="Q9" i="13"/>
  <c r="N9" i="13"/>
  <c r="Q8" i="13"/>
  <c r="N8" i="13"/>
  <c r="L8" i="13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6" i="11"/>
  <c r="N40" i="11"/>
  <c r="I40" i="11"/>
  <c r="N39" i="11"/>
  <c r="N38" i="11"/>
  <c r="N37" i="11"/>
  <c r="I37" i="11"/>
  <c r="N36" i="11"/>
  <c r="N35" i="11"/>
  <c r="N34" i="11"/>
  <c r="N33" i="11"/>
  <c r="I33" i="11"/>
  <c r="N32" i="11"/>
  <c r="N31" i="11"/>
  <c r="N30" i="11"/>
  <c r="N29" i="11"/>
  <c r="I29" i="11"/>
  <c r="N28" i="11"/>
  <c r="N26" i="11"/>
  <c r="B26" i="11"/>
  <c r="Q20" i="11"/>
  <c r="N20" i="11"/>
  <c r="Q19" i="11"/>
  <c r="N19" i="11"/>
  <c r="Q18" i="11"/>
  <c r="N18" i="11"/>
  <c r="Q17" i="11"/>
  <c r="N17" i="11"/>
  <c r="Q16" i="11"/>
  <c r="N16" i="11"/>
  <c r="L16" i="11"/>
  <c r="Q15" i="11"/>
  <c r="N15" i="11"/>
  <c r="Q14" i="11"/>
  <c r="N14" i="11"/>
  <c r="Q13" i="11"/>
  <c r="N13" i="11"/>
  <c r="Q12" i="11"/>
  <c r="N12" i="11"/>
  <c r="Q11" i="11"/>
  <c r="N11" i="11"/>
  <c r="Q10" i="11"/>
  <c r="N10" i="11"/>
  <c r="Q9" i="11"/>
  <c r="N9" i="11"/>
  <c r="Q8" i="11"/>
  <c r="N8" i="11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6" i="10"/>
  <c r="Q40" i="10"/>
  <c r="N40" i="10"/>
  <c r="L40" i="10"/>
  <c r="I40" i="10"/>
  <c r="Q39" i="10"/>
  <c r="N39" i="10"/>
  <c r="I39" i="10"/>
  <c r="Q38" i="10"/>
  <c r="N38" i="10"/>
  <c r="L38" i="10"/>
  <c r="I38" i="10"/>
  <c r="Q37" i="10"/>
  <c r="N37" i="10"/>
  <c r="I37" i="10"/>
  <c r="Q36" i="10"/>
  <c r="N36" i="10"/>
  <c r="L36" i="10"/>
  <c r="I36" i="10"/>
  <c r="Q35" i="10"/>
  <c r="N35" i="10"/>
  <c r="I35" i="10"/>
  <c r="Q34" i="10"/>
  <c r="N34" i="10"/>
  <c r="L34" i="10"/>
  <c r="I34" i="10"/>
  <c r="Q33" i="10"/>
  <c r="N33" i="10"/>
  <c r="I33" i="10"/>
  <c r="Q32" i="10"/>
  <c r="N32" i="10"/>
  <c r="L32" i="10"/>
  <c r="I32" i="10"/>
  <c r="Q31" i="10"/>
  <c r="N31" i="10"/>
  <c r="I31" i="10"/>
  <c r="Q30" i="10"/>
  <c r="N30" i="10"/>
  <c r="L30" i="10"/>
  <c r="I30" i="10"/>
  <c r="Q29" i="10"/>
  <c r="N29" i="10"/>
  <c r="I29" i="10"/>
  <c r="Q28" i="10"/>
  <c r="N28" i="10"/>
  <c r="L28" i="10"/>
  <c r="I28" i="10"/>
  <c r="Q21" i="10"/>
  <c r="Q20" i="10"/>
  <c r="N20" i="10"/>
  <c r="Q19" i="10"/>
  <c r="N19" i="10"/>
  <c r="L19" i="10"/>
  <c r="Q18" i="10"/>
  <c r="N18" i="10"/>
  <c r="Q17" i="10"/>
  <c r="N17" i="10"/>
  <c r="L17" i="10"/>
  <c r="Q16" i="10"/>
  <c r="N16" i="10"/>
  <c r="Q15" i="10"/>
  <c r="N15" i="10"/>
  <c r="L15" i="10"/>
  <c r="Q14" i="10"/>
  <c r="N14" i="10"/>
  <c r="Q13" i="10"/>
  <c r="N13" i="10"/>
  <c r="L13" i="10"/>
  <c r="Q12" i="10"/>
  <c r="N12" i="10"/>
  <c r="Q11" i="10"/>
  <c r="N11" i="10"/>
  <c r="L11" i="10"/>
  <c r="Q10" i="10"/>
  <c r="N10" i="10"/>
  <c r="Q9" i="10"/>
  <c r="N9" i="10"/>
  <c r="L9" i="10"/>
  <c r="Q8" i="10"/>
  <c r="N8" i="10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6" i="9"/>
  <c r="Q40" i="9"/>
  <c r="N40" i="9"/>
  <c r="Q39" i="9"/>
  <c r="N39" i="9"/>
  <c r="I39" i="9"/>
  <c r="Q38" i="9"/>
  <c r="N38" i="9"/>
  <c r="Q37" i="9"/>
  <c r="N37" i="9"/>
  <c r="Q36" i="9"/>
  <c r="N36" i="9"/>
  <c r="Q35" i="9"/>
  <c r="N35" i="9"/>
  <c r="Q34" i="9"/>
  <c r="N34" i="9"/>
  <c r="Q33" i="9"/>
  <c r="N33" i="9"/>
  <c r="Q32" i="9"/>
  <c r="N32" i="9"/>
  <c r="Q31" i="9"/>
  <c r="N31" i="9"/>
  <c r="Q30" i="9"/>
  <c r="N30" i="9"/>
  <c r="Q29" i="9"/>
  <c r="N29" i="9"/>
  <c r="I29" i="9"/>
  <c r="Q28" i="9"/>
  <c r="N28" i="9"/>
  <c r="N26" i="9"/>
  <c r="B26" i="9"/>
  <c r="Q20" i="9"/>
  <c r="N20" i="9"/>
  <c r="Q19" i="9"/>
  <c r="N19" i="9"/>
  <c r="Q18" i="9"/>
  <c r="N18" i="9"/>
  <c r="Q17" i="9"/>
  <c r="N17" i="9"/>
  <c r="Q16" i="9"/>
  <c r="N16" i="9"/>
  <c r="Q15" i="9"/>
  <c r="N15" i="9"/>
  <c r="Q14" i="9"/>
  <c r="N14" i="9"/>
  <c r="Q13" i="9"/>
  <c r="N13" i="9"/>
  <c r="Q12" i="9"/>
  <c r="N12" i="9"/>
  <c r="Q11" i="9"/>
  <c r="N11" i="9"/>
  <c r="Q10" i="9"/>
  <c r="N10" i="9"/>
  <c r="Q9" i="9"/>
  <c r="N9" i="9"/>
  <c r="Q8" i="9"/>
  <c r="N8" i="9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6" i="8"/>
  <c r="Q40" i="8"/>
  <c r="N40" i="8"/>
  <c r="I40" i="8"/>
  <c r="Q39" i="8"/>
  <c r="N39" i="8"/>
  <c r="I39" i="8"/>
  <c r="Q38" i="8"/>
  <c r="N38" i="8"/>
  <c r="I38" i="8"/>
  <c r="Q37" i="8"/>
  <c r="N37" i="8"/>
  <c r="I37" i="8"/>
  <c r="Q36" i="8"/>
  <c r="N36" i="8"/>
  <c r="I36" i="8"/>
  <c r="Q35" i="8"/>
  <c r="N35" i="8"/>
  <c r="I35" i="8"/>
  <c r="Q34" i="8"/>
  <c r="N34" i="8"/>
  <c r="I34" i="8"/>
  <c r="Q33" i="8"/>
  <c r="N33" i="8"/>
  <c r="I33" i="8"/>
  <c r="Q32" i="8"/>
  <c r="N32" i="8"/>
  <c r="I32" i="8"/>
  <c r="Q31" i="8"/>
  <c r="N31" i="8"/>
  <c r="I31" i="8"/>
  <c r="Q30" i="8"/>
  <c r="N30" i="8"/>
  <c r="I30" i="8"/>
  <c r="Q29" i="8"/>
  <c r="N29" i="8"/>
  <c r="I29" i="8"/>
  <c r="Q28" i="8"/>
  <c r="N28" i="8"/>
  <c r="I28" i="8"/>
  <c r="N26" i="8"/>
  <c r="B26" i="8"/>
  <c r="Q20" i="8"/>
  <c r="N20" i="8"/>
  <c r="I20" i="8"/>
  <c r="Q19" i="8"/>
  <c r="N19" i="8"/>
  <c r="I19" i="8"/>
  <c r="Q18" i="8"/>
  <c r="N18" i="8"/>
  <c r="Q17" i="8"/>
  <c r="N17" i="8"/>
  <c r="I17" i="8"/>
  <c r="Q16" i="8"/>
  <c r="N16" i="8"/>
  <c r="I16" i="8"/>
  <c r="Q15" i="8"/>
  <c r="N15" i="8"/>
  <c r="Q14" i="8"/>
  <c r="N14" i="8"/>
  <c r="I14" i="8"/>
  <c r="Q13" i="8"/>
  <c r="N13" i="8"/>
  <c r="Q12" i="8"/>
  <c r="N12" i="8"/>
  <c r="I12" i="8"/>
  <c r="Q11" i="8"/>
  <c r="N11" i="8"/>
  <c r="I11" i="8"/>
  <c r="Q10" i="8"/>
  <c r="N10" i="8"/>
  <c r="I10" i="8"/>
  <c r="Q9" i="8"/>
  <c r="N9" i="8"/>
  <c r="Q8" i="8"/>
  <c r="N8" i="8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6" i="7"/>
  <c r="Q40" i="7"/>
  <c r="N40" i="7"/>
  <c r="G40" i="7"/>
  <c r="Q39" i="7"/>
  <c r="N39" i="7"/>
  <c r="G39" i="7"/>
  <c r="Q38" i="7"/>
  <c r="N38" i="7"/>
  <c r="G38" i="7"/>
  <c r="Q37" i="7"/>
  <c r="N37" i="7"/>
  <c r="G37" i="7"/>
  <c r="Q36" i="7"/>
  <c r="N36" i="7"/>
  <c r="G36" i="7"/>
  <c r="Q35" i="7"/>
  <c r="N35" i="7"/>
  <c r="G35" i="7"/>
  <c r="Q34" i="7"/>
  <c r="N34" i="7"/>
  <c r="G34" i="7"/>
  <c r="Q33" i="7"/>
  <c r="N33" i="7"/>
  <c r="G33" i="7"/>
  <c r="Q32" i="7"/>
  <c r="N32" i="7"/>
  <c r="G32" i="7"/>
  <c r="Q31" i="7"/>
  <c r="N31" i="7"/>
  <c r="G31" i="7"/>
  <c r="Q30" i="7"/>
  <c r="N30" i="7"/>
  <c r="G30" i="7"/>
  <c r="Q29" i="7"/>
  <c r="N29" i="7"/>
  <c r="G29" i="7"/>
  <c r="Q28" i="7"/>
  <c r="N28" i="7"/>
  <c r="G28" i="7"/>
  <c r="N26" i="7"/>
  <c r="B26" i="7"/>
  <c r="Q21" i="7"/>
  <c r="G21" i="7"/>
  <c r="Q20" i="7"/>
  <c r="N20" i="7"/>
  <c r="L20" i="7"/>
  <c r="I20" i="7"/>
  <c r="G20" i="7"/>
  <c r="Q19" i="7"/>
  <c r="N19" i="7"/>
  <c r="L19" i="7"/>
  <c r="I19" i="7"/>
  <c r="G19" i="7"/>
  <c r="Q18" i="7"/>
  <c r="N18" i="7"/>
  <c r="L18" i="7"/>
  <c r="I18" i="7"/>
  <c r="G18" i="7"/>
  <c r="Q17" i="7"/>
  <c r="N17" i="7"/>
  <c r="L17" i="7"/>
  <c r="I17" i="7"/>
  <c r="G17" i="7"/>
  <c r="Q16" i="7"/>
  <c r="N16" i="7"/>
  <c r="L16" i="7"/>
  <c r="I16" i="7"/>
  <c r="G16" i="7"/>
  <c r="Q15" i="7"/>
  <c r="N15" i="7"/>
  <c r="L15" i="7"/>
  <c r="I15" i="7"/>
  <c r="G15" i="7"/>
  <c r="Q14" i="7"/>
  <c r="N14" i="7"/>
  <c r="L14" i="7"/>
  <c r="I14" i="7"/>
  <c r="G14" i="7"/>
  <c r="Q13" i="7"/>
  <c r="N13" i="7"/>
  <c r="L13" i="7"/>
  <c r="I13" i="7"/>
  <c r="G13" i="7"/>
  <c r="Q12" i="7"/>
  <c r="N12" i="7"/>
  <c r="L12" i="7"/>
  <c r="I12" i="7"/>
  <c r="G12" i="7"/>
  <c r="Q11" i="7"/>
  <c r="N11" i="7"/>
  <c r="L11" i="7"/>
  <c r="I11" i="7"/>
  <c r="G11" i="7"/>
  <c r="Q10" i="7"/>
  <c r="N10" i="7"/>
  <c r="L10" i="7"/>
  <c r="I10" i="7"/>
  <c r="G10" i="7"/>
  <c r="Q9" i="7"/>
  <c r="N9" i="7"/>
  <c r="L9" i="7"/>
  <c r="I9" i="7"/>
  <c r="G9" i="7"/>
  <c r="Q8" i="7"/>
  <c r="N8" i="7"/>
  <c r="L8" i="7"/>
  <c r="I8" i="7"/>
  <c r="G8" i="7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6" i="6"/>
  <c r="Q40" i="6"/>
  <c r="N40" i="6"/>
  <c r="L40" i="6"/>
  <c r="I40" i="6"/>
  <c r="Q39" i="6"/>
  <c r="N39" i="6"/>
  <c r="Q38" i="6"/>
  <c r="N38" i="6"/>
  <c r="Q37" i="6"/>
  <c r="N37" i="6"/>
  <c r="Q36" i="6"/>
  <c r="N36" i="6"/>
  <c r="Q35" i="6"/>
  <c r="N35" i="6"/>
  <c r="Q34" i="6"/>
  <c r="N34" i="6"/>
  <c r="Q33" i="6"/>
  <c r="N33" i="6"/>
  <c r="L33" i="6"/>
  <c r="Q32" i="6"/>
  <c r="N32" i="6"/>
  <c r="Q31" i="6"/>
  <c r="N31" i="6"/>
  <c r="L31" i="6"/>
  <c r="Q30" i="6"/>
  <c r="N30" i="6"/>
  <c r="Q29" i="6"/>
  <c r="N29" i="6"/>
  <c r="Q28" i="6"/>
  <c r="N28" i="6"/>
  <c r="N26" i="6"/>
  <c r="B26" i="6"/>
  <c r="Q21" i="6"/>
  <c r="Q20" i="6"/>
  <c r="N20" i="6"/>
  <c r="L20" i="6"/>
  <c r="Q19" i="6"/>
  <c r="N19" i="6"/>
  <c r="L19" i="6"/>
  <c r="Q18" i="6"/>
  <c r="N18" i="6"/>
  <c r="L18" i="6"/>
  <c r="Q17" i="6"/>
  <c r="N17" i="6"/>
  <c r="L17" i="6"/>
  <c r="Q16" i="6"/>
  <c r="N16" i="6"/>
  <c r="L16" i="6"/>
  <c r="Q15" i="6"/>
  <c r="N15" i="6"/>
  <c r="L15" i="6"/>
  <c r="Q14" i="6"/>
  <c r="N14" i="6"/>
  <c r="L14" i="6"/>
  <c r="Q13" i="6"/>
  <c r="N13" i="6"/>
  <c r="L13" i="6"/>
  <c r="Q12" i="6"/>
  <c r="N12" i="6"/>
  <c r="L12" i="6"/>
  <c r="Q11" i="6"/>
  <c r="N11" i="6"/>
  <c r="L11" i="6"/>
  <c r="Q10" i="6"/>
  <c r="N10" i="6"/>
  <c r="L10" i="6"/>
  <c r="Q9" i="6"/>
  <c r="N9" i="6"/>
  <c r="L9" i="6"/>
  <c r="Q8" i="6"/>
  <c r="N8" i="6"/>
  <c r="L8" i="6"/>
  <c r="P195" i="16" l="1"/>
  <c r="P202" i="16"/>
  <c r="P194" i="16"/>
  <c r="Q151" i="16"/>
  <c r="Q143" i="16"/>
  <c r="Q135" i="16"/>
  <c r="Q127" i="16"/>
  <c r="Q119" i="16"/>
  <c r="Q111" i="16"/>
  <c r="Q103" i="16"/>
  <c r="Q95" i="16"/>
  <c r="Q87" i="16"/>
  <c r="Q79" i="16"/>
  <c r="Q71" i="16"/>
  <c r="Q63" i="16"/>
  <c r="Q55" i="16"/>
  <c r="Q47" i="16"/>
  <c r="Q39" i="16"/>
  <c r="Q31" i="16"/>
  <c r="Q15" i="16"/>
  <c r="N41" i="10"/>
  <c r="J29" i="2"/>
  <c r="J14" i="2"/>
  <c r="J35" i="2"/>
  <c r="J8" i="2"/>
  <c r="J13" i="2"/>
  <c r="J34" i="2"/>
  <c r="J20" i="2"/>
  <c r="J12" i="2"/>
  <c r="J28" i="2"/>
  <c r="J33" i="2"/>
  <c r="C61" i="2"/>
  <c r="J19" i="2"/>
  <c r="J11" i="2"/>
  <c r="J40" i="2"/>
  <c r="J32" i="2"/>
  <c r="J18" i="2"/>
  <c r="J39" i="2"/>
  <c r="G58" i="14"/>
  <c r="G54" i="14"/>
  <c r="G50" i="14"/>
  <c r="G59" i="13"/>
  <c r="G55" i="13"/>
  <c r="G51" i="13"/>
  <c r="G57" i="13"/>
  <c r="G53" i="13"/>
  <c r="G49" i="13"/>
  <c r="Q41" i="11"/>
  <c r="G51" i="11"/>
  <c r="G50" i="11"/>
  <c r="L39" i="9"/>
  <c r="G60" i="9"/>
  <c r="G56" i="9"/>
  <c r="G52" i="9"/>
  <c r="G48" i="9"/>
  <c r="G59" i="8"/>
  <c r="G55" i="8"/>
  <c r="G51" i="8"/>
  <c r="G59" i="7"/>
  <c r="G55" i="7"/>
  <c r="G55" i="4"/>
  <c r="J41" i="4"/>
  <c r="J14" i="4"/>
  <c r="J8" i="4"/>
  <c r="J13" i="4"/>
  <c r="J20" i="4"/>
  <c r="J12" i="4"/>
  <c r="J19" i="4"/>
  <c r="J11" i="4"/>
  <c r="J18" i="4"/>
  <c r="J10" i="4"/>
  <c r="J17" i="4"/>
  <c r="J9" i="4"/>
  <c r="J16" i="4"/>
  <c r="G60" i="4"/>
  <c r="G56" i="4"/>
  <c r="G52" i="4"/>
  <c r="G48" i="4"/>
  <c r="G51" i="4"/>
  <c r="G57" i="4"/>
  <c r="G53" i="4"/>
  <c r="G49" i="4"/>
  <c r="I19" i="15"/>
  <c r="I14" i="15"/>
  <c r="I9" i="15"/>
  <c r="I11" i="15"/>
  <c r="E61" i="15"/>
  <c r="G61" i="15" s="1"/>
  <c r="K15" i="15"/>
  <c r="G58" i="15"/>
  <c r="G50" i="15"/>
  <c r="G60" i="15"/>
  <c r="G52" i="15"/>
  <c r="G56" i="14"/>
  <c r="K28" i="14"/>
  <c r="G57" i="14"/>
  <c r="G53" i="14"/>
  <c r="I9" i="14"/>
  <c r="I17" i="14"/>
  <c r="I12" i="14"/>
  <c r="I20" i="14"/>
  <c r="K40" i="14"/>
  <c r="G60" i="14"/>
  <c r="I15" i="14"/>
  <c r="G48" i="14"/>
  <c r="I10" i="14"/>
  <c r="I18" i="14"/>
  <c r="K8" i="14"/>
  <c r="I13" i="14"/>
  <c r="N21" i="14"/>
  <c r="K19" i="14"/>
  <c r="I11" i="14"/>
  <c r="I19" i="14"/>
  <c r="L10" i="13"/>
  <c r="L18" i="13"/>
  <c r="L11" i="13"/>
  <c r="L19" i="13"/>
  <c r="I9" i="13"/>
  <c r="L14" i="13"/>
  <c r="L9" i="13"/>
  <c r="L17" i="13"/>
  <c r="L12" i="13"/>
  <c r="I19" i="13"/>
  <c r="G52" i="13"/>
  <c r="G48" i="13"/>
  <c r="I17" i="13"/>
  <c r="I15" i="13"/>
  <c r="I13" i="13"/>
  <c r="I11" i="13"/>
  <c r="K28" i="13"/>
  <c r="I8" i="13"/>
  <c r="I10" i="13"/>
  <c r="I12" i="13"/>
  <c r="I14" i="13"/>
  <c r="I16" i="13"/>
  <c r="I18" i="13"/>
  <c r="K9" i="13"/>
  <c r="I33" i="13"/>
  <c r="I40" i="13"/>
  <c r="B61" i="13"/>
  <c r="K15" i="13"/>
  <c r="G60" i="13"/>
  <c r="I30" i="13"/>
  <c r="I37" i="13"/>
  <c r="K8" i="13"/>
  <c r="K14" i="13"/>
  <c r="K17" i="13"/>
  <c r="K16" i="13"/>
  <c r="I34" i="13"/>
  <c r="K13" i="13"/>
  <c r="I31" i="13"/>
  <c r="K20" i="13"/>
  <c r="K12" i="13"/>
  <c r="I28" i="13"/>
  <c r="I38" i="13"/>
  <c r="K19" i="13"/>
  <c r="K11" i="13"/>
  <c r="I32" i="13"/>
  <c r="K18" i="13"/>
  <c r="G21" i="13"/>
  <c r="I30" i="11"/>
  <c r="I34" i="11"/>
  <c r="I38" i="11"/>
  <c r="I31" i="11"/>
  <c r="I35" i="11"/>
  <c r="I11" i="11"/>
  <c r="I28" i="11"/>
  <c r="I39" i="11"/>
  <c r="I41" i="11" s="1"/>
  <c r="L28" i="11"/>
  <c r="I32" i="11"/>
  <c r="L36" i="11"/>
  <c r="L31" i="11"/>
  <c r="L39" i="11"/>
  <c r="G41" i="11"/>
  <c r="L34" i="11"/>
  <c r="L29" i="11"/>
  <c r="L37" i="11"/>
  <c r="L32" i="11"/>
  <c r="L40" i="11"/>
  <c r="L35" i="11"/>
  <c r="K19" i="11"/>
  <c r="L30" i="11"/>
  <c r="L38" i="11"/>
  <c r="K17" i="11"/>
  <c r="K11" i="11"/>
  <c r="I14" i="11"/>
  <c r="I19" i="11"/>
  <c r="I9" i="11"/>
  <c r="I21" i="11" s="1"/>
  <c r="K18" i="11"/>
  <c r="G60" i="11"/>
  <c r="G56" i="11"/>
  <c r="G52" i="11"/>
  <c r="G48" i="11"/>
  <c r="I12" i="11"/>
  <c r="I17" i="11"/>
  <c r="I15" i="11"/>
  <c r="I20" i="11"/>
  <c r="G21" i="11"/>
  <c r="I10" i="11"/>
  <c r="K10" i="11"/>
  <c r="I8" i="11"/>
  <c r="I13" i="11"/>
  <c r="I18" i="11"/>
  <c r="B61" i="11"/>
  <c r="K9" i="11"/>
  <c r="N21" i="11"/>
  <c r="E61" i="11"/>
  <c r="G59" i="10"/>
  <c r="G55" i="10"/>
  <c r="K35" i="10"/>
  <c r="G53" i="10"/>
  <c r="G58" i="10"/>
  <c r="G54" i="10"/>
  <c r="G50" i="10"/>
  <c r="G57" i="10"/>
  <c r="G49" i="10"/>
  <c r="G51" i="10"/>
  <c r="I10" i="9"/>
  <c r="I37" i="9"/>
  <c r="L10" i="9"/>
  <c r="I31" i="9"/>
  <c r="L31" i="9"/>
  <c r="I19" i="9"/>
  <c r="L8" i="9"/>
  <c r="L14" i="9"/>
  <c r="L20" i="9"/>
  <c r="L29" i="9"/>
  <c r="L37" i="9"/>
  <c r="I35" i="9"/>
  <c r="L18" i="9"/>
  <c r="L35" i="9"/>
  <c r="I33" i="9"/>
  <c r="L12" i="9"/>
  <c r="L33" i="9"/>
  <c r="G59" i="9"/>
  <c r="G55" i="9"/>
  <c r="G51" i="9"/>
  <c r="K8" i="8"/>
  <c r="K16" i="8"/>
  <c r="B61" i="7"/>
  <c r="K8" i="7"/>
  <c r="G57" i="7"/>
  <c r="K15" i="7"/>
  <c r="G60" i="7"/>
  <c r="G56" i="7"/>
  <c r="G52" i="7"/>
  <c r="G48" i="7"/>
  <c r="K13" i="7"/>
  <c r="I28" i="7"/>
  <c r="G58" i="7"/>
  <c r="G54" i="7"/>
  <c r="G50" i="7"/>
  <c r="I35" i="7"/>
  <c r="I37" i="7"/>
  <c r="I39" i="7"/>
  <c r="G51" i="7"/>
  <c r="L21" i="7"/>
  <c r="I34" i="7"/>
  <c r="I32" i="7"/>
  <c r="I36" i="7"/>
  <c r="I38" i="7"/>
  <c r="I40" i="7"/>
  <c r="I30" i="7"/>
  <c r="L29" i="6"/>
  <c r="I36" i="6"/>
  <c r="L38" i="6"/>
  <c r="I34" i="6"/>
  <c r="L36" i="6"/>
  <c r="I38" i="6"/>
  <c r="L34" i="6"/>
  <c r="I30" i="6"/>
  <c r="L32" i="6"/>
  <c r="L39" i="6"/>
  <c r="I32" i="6"/>
  <c r="I28" i="6"/>
  <c r="L30" i="6"/>
  <c r="L37" i="6"/>
  <c r="L28" i="6"/>
  <c r="G41" i="6"/>
  <c r="B61" i="6"/>
  <c r="I29" i="6"/>
  <c r="I31" i="6"/>
  <c r="I33" i="6"/>
  <c r="I35" i="6"/>
  <c r="I37" i="6"/>
  <c r="G59" i="6"/>
  <c r="G54" i="6"/>
  <c r="G50" i="6"/>
  <c r="K37" i="6"/>
  <c r="K20" i="6"/>
  <c r="K36" i="6"/>
  <c r="K11" i="6"/>
  <c r="K35" i="6"/>
  <c r="G21" i="6"/>
  <c r="K29" i="6"/>
  <c r="G59" i="5"/>
  <c r="G55" i="5"/>
  <c r="G51" i="5"/>
  <c r="G41" i="5"/>
  <c r="K36" i="5"/>
  <c r="K20" i="5"/>
  <c r="G60" i="5"/>
  <c r="G56" i="5"/>
  <c r="G52" i="5"/>
  <c r="G48" i="5"/>
  <c r="K29" i="5"/>
  <c r="K35" i="5"/>
  <c r="G57" i="5"/>
  <c r="G53" i="5"/>
  <c r="G49" i="5"/>
  <c r="K34" i="5"/>
  <c r="G41" i="4"/>
  <c r="K31" i="4"/>
  <c r="K30" i="4"/>
  <c r="G21" i="4"/>
  <c r="K29" i="4"/>
  <c r="K20" i="4"/>
  <c r="K13" i="4"/>
  <c r="E61" i="4"/>
  <c r="K39" i="4"/>
  <c r="K11" i="4"/>
  <c r="K38" i="4"/>
  <c r="K37" i="4"/>
  <c r="G58" i="4"/>
  <c r="G54" i="4"/>
  <c r="G50" i="4"/>
  <c r="G49" i="3"/>
  <c r="G59" i="3"/>
  <c r="G57" i="3"/>
  <c r="G51" i="3"/>
  <c r="G55" i="3"/>
  <c r="G58" i="3"/>
  <c r="G50" i="3"/>
  <c r="K12" i="3"/>
  <c r="K20" i="3"/>
  <c r="G21" i="3"/>
  <c r="K13" i="3"/>
  <c r="G60" i="3"/>
  <c r="G56" i="3"/>
  <c r="G52" i="3"/>
  <c r="G48" i="3"/>
  <c r="O198" i="16"/>
  <c r="Q40" i="16"/>
  <c r="Q32" i="16"/>
  <c r="Q24" i="16"/>
  <c r="Q16" i="16"/>
  <c r="Q12" i="16"/>
  <c r="Q8" i="16"/>
  <c r="Q148" i="16"/>
  <c r="Q144" i="16"/>
  <c r="Q140" i="16"/>
  <c r="Q136" i="16"/>
  <c r="Q132" i="16"/>
  <c r="Q128" i="16"/>
  <c r="Q124" i="16"/>
  <c r="Q120" i="16"/>
  <c r="Q116" i="16"/>
  <c r="Q112" i="16"/>
  <c r="Q108" i="16"/>
  <c r="Q104" i="16"/>
  <c r="Q100" i="16"/>
  <c r="Q96" i="16"/>
  <c r="Q92" i="16"/>
  <c r="Q88" i="16"/>
  <c r="Q84" i="16"/>
  <c r="Q80" i="16"/>
  <c r="Q76" i="16"/>
  <c r="Q72" i="16"/>
  <c r="Z189" i="16"/>
  <c r="U198" i="16"/>
  <c r="G48" i="2"/>
  <c r="G21" i="2"/>
  <c r="N21" i="13"/>
  <c r="P21" i="4"/>
  <c r="P21" i="14"/>
  <c r="N21" i="3"/>
  <c r="P21" i="13"/>
  <c r="N21" i="8"/>
  <c r="N21" i="7"/>
  <c r="K20" i="2"/>
  <c r="K19" i="2"/>
  <c r="P21" i="7"/>
  <c r="P41" i="10"/>
  <c r="K14" i="2"/>
  <c r="P21" i="10"/>
  <c r="K29" i="3"/>
  <c r="K37" i="3"/>
  <c r="K30" i="3"/>
  <c r="K38" i="3"/>
  <c r="K31" i="3"/>
  <c r="K39" i="3"/>
  <c r="K32" i="3"/>
  <c r="K40" i="3"/>
  <c r="K33" i="3"/>
  <c r="K28" i="3"/>
  <c r="P41" i="3"/>
  <c r="N21" i="10"/>
  <c r="I19" i="10"/>
  <c r="I17" i="10"/>
  <c r="I15" i="10"/>
  <c r="I13" i="10"/>
  <c r="I11" i="10"/>
  <c r="I9" i="10"/>
  <c r="B61" i="10"/>
  <c r="I20" i="10"/>
  <c r="I18" i="10"/>
  <c r="I16" i="10"/>
  <c r="I14" i="10"/>
  <c r="I12" i="10"/>
  <c r="I10" i="10"/>
  <c r="I8" i="10"/>
  <c r="L40" i="14"/>
  <c r="L32" i="14"/>
  <c r="L37" i="14"/>
  <c r="L29" i="14"/>
  <c r="L34" i="14"/>
  <c r="E61" i="14"/>
  <c r="G41" i="14"/>
  <c r="L39" i="14"/>
  <c r="L31" i="14"/>
  <c r="L36" i="14"/>
  <c r="L28" i="14"/>
  <c r="Q21" i="15"/>
  <c r="L13" i="15"/>
  <c r="L18" i="15"/>
  <c r="L10" i="15"/>
  <c r="L15" i="15"/>
  <c r="L20" i="15"/>
  <c r="L12" i="15"/>
  <c r="L17" i="15"/>
  <c r="L9" i="15"/>
  <c r="I9" i="6"/>
  <c r="I11" i="6"/>
  <c r="I13" i="6"/>
  <c r="I15" i="6"/>
  <c r="I17" i="6"/>
  <c r="I19" i="6"/>
  <c r="N21" i="6"/>
  <c r="L19" i="15"/>
  <c r="E61" i="3"/>
  <c r="G53" i="3"/>
  <c r="K12" i="4"/>
  <c r="G21" i="5"/>
  <c r="K19" i="5"/>
  <c r="K8" i="6"/>
  <c r="G53" i="7"/>
  <c r="I18" i="8"/>
  <c r="I9" i="8"/>
  <c r="I13" i="8"/>
  <c r="I15" i="8"/>
  <c r="I8" i="8"/>
  <c r="G54" i="8"/>
  <c r="L20" i="10"/>
  <c r="L18" i="10"/>
  <c r="L16" i="10"/>
  <c r="L14" i="10"/>
  <c r="L12" i="10"/>
  <c r="L10" i="10"/>
  <c r="L8" i="10"/>
  <c r="Q41" i="13"/>
  <c r="L39" i="13"/>
  <c r="L31" i="13"/>
  <c r="L36" i="13"/>
  <c r="L28" i="13"/>
  <c r="E61" i="13"/>
  <c r="L33" i="13"/>
  <c r="L38" i="13"/>
  <c r="L30" i="13"/>
  <c r="G41" i="13"/>
  <c r="L35" i="13"/>
  <c r="K40" i="13"/>
  <c r="K35" i="14"/>
  <c r="K36" i="14"/>
  <c r="K29" i="14"/>
  <c r="K37" i="14"/>
  <c r="K30" i="14"/>
  <c r="K38" i="14"/>
  <c r="K31" i="14"/>
  <c r="K39" i="14"/>
  <c r="K34" i="14"/>
  <c r="P21" i="15"/>
  <c r="K16" i="15"/>
  <c r="K17" i="15"/>
  <c r="K19" i="15"/>
  <c r="K20" i="15"/>
  <c r="K9" i="15"/>
  <c r="K8" i="15"/>
  <c r="N41" i="15"/>
  <c r="I28" i="15"/>
  <c r="I31" i="15"/>
  <c r="I35" i="15"/>
  <c r="G57" i="15"/>
  <c r="G53" i="15"/>
  <c r="G49" i="15"/>
  <c r="L33" i="15"/>
  <c r="L37" i="15"/>
  <c r="L36" i="15"/>
  <c r="L29" i="15"/>
  <c r="L33" i="14"/>
  <c r="L11" i="15"/>
  <c r="L16" i="15"/>
  <c r="K36" i="3"/>
  <c r="I33" i="7"/>
  <c r="I31" i="7"/>
  <c r="I29" i="7"/>
  <c r="G57" i="8"/>
  <c r="G53" i="8"/>
  <c r="G49" i="8"/>
  <c r="K33" i="10"/>
  <c r="K32" i="14"/>
  <c r="K12" i="15"/>
  <c r="K31" i="15"/>
  <c r="K38" i="15"/>
  <c r="D61" i="3"/>
  <c r="K13" i="5"/>
  <c r="K8" i="5"/>
  <c r="P21" i="5"/>
  <c r="K14" i="5"/>
  <c r="K15" i="5"/>
  <c r="K16" i="5"/>
  <c r="K9" i="5"/>
  <c r="K17" i="5"/>
  <c r="K18" i="5"/>
  <c r="G21" i="8"/>
  <c r="L11" i="8"/>
  <c r="L15" i="8"/>
  <c r="L17" i="8"/>
  <c r="K9" i="10"/>
  <c r="K17" i="10"/>
  <c r="K10" i="10"/>
  <c r="K18" i="10"/>
  <c r="K11" i="10"/>
  <c r="K19" i="10"/>
  <c r="K12" i="10"/>
  <c r="K20" i="10"/>
  <c r="K13" i="10"/>
  <c r="K8" i="10"/>
  <c r="K34" i="13"/>
  <c r="K35" i="13"/>
  <c r="K36" i="13"/>
  <c r="K29" i="13"/>
  <c r="K37" i="13"/>
  <c r="K30" i="13"/>
  <c r="K38" i="13"/>
  <c r="K39" i="13"/>
  <c r="L38" i="14"/>
  <c r="L28" i="15"/>
  <c r="Q21" i="3"/>
  <c r="K35" i="3"/>
  <c r="K11" i="5"/>
  <c r="P21" i="6"/>
  <c r="K14" i="6"/>
  <c r="K15" i="6"/>
  <c r="K16" i="6"/>
  <c r="K9" i="6"/>
  <c r="K17" i="6"/>
  <c r="K10" i="6"/>
  <c r="K18" i="6"/>
  <c r="K13" i="6"/>
  <c r="E61" i="7"/>
  <c r="G61" i="7" s="1"/>
  <c r="K15" i="10"/>
  <c r="G21" i="10"/>
  <c r="K32" i="13"/>
  <c r="Q41" i="14"/>
  <c r="I8" i="6"/>
  <c r="I10" i="6"/>
  <c r="I12" i="6"/>
  <c r="I14" i="6"/>
  <c r="I16" i="6"/>
  <c r="I18" i="6"/>
  <c r="I20" i="6"/>
  <c r="L13" i="8"/>
  <c r="Q21" i="8"/>
  <c r="L8" i="15"/>
  <c r="K34" i="2"/>
  <c r="P41" i="5"/>
  <c r="Q183" i="16"/>
  <c r="Q175" i="16"/>
  <c r="Q167" i="16"/>
  <c r="Q159" i="16"/>
  <c r="Q150" i="16"/>
  <c r="Q146" i="16"/>
  <c r="Q142" i="16"/>
  <c r="Q138" i="16"/>
  <c r="Q134" i="16"/>
  <c r="Q130" i="16"/>
  <c r="Q126" i="16"/>
  <c r="Q122" i="16"/>
  <c r="Q118" i="16"/>
  <c r="Q114" i="16"/>
  <c r="Q110" i="16"/>
  <c r="Q106" i="16"/>
  <c r="Q102" i="16"/>
  <c r="Q98" i="16"/>
  <c r="Q94" i="16"/>
  <c r="Q90" i="16"/>
  <c r="Q86" i="16"/>
  <c r="Q82" i="16"/>
  <c r="Q78" i="16"/>
  <c r="Q74" i="16"/>
  <c r="Q70" i="16"/>
  <c r="Q66" i="16"/>
  <c r="Q62" i="16"/>
  <c r="Q58" i="16"/>
  <c r="Q54" i="16"/>
  <c r="Q50" i="16"/>
  <c r="Q46" i="16"/>
  <c r="Q42" i="16"/>
  <c r="Q38" i="16"/>
  <c r="Q34" i="16"/>
  <c r="Q30" i="16"/>
  <c r="Q26" i="16"/>
  <c r="Q22" i="16"/>
  <c r="Q18" i="16"/>
  <c r="Q14" i="16"/>
  <c r="Q10" i="16"/>
  <c r="K34" i="3"/>
  <c r="K10" i="5"/>
  <c r="K12" i="6"/>
  <c r="P41" i="9"/>
  <c r="K14" i="10"/>
  <c r="K31" i="13"/>
  <c r="P41" i="14"/>
  <c r="L30" i="14"/>
  <c r="L35" i="14"/>
  <c r="O202" i="16"/>
  <c r="U202" i="16"/>
  <c r="O194" i="16"/>
  <c r="U194" i="16"/>
  <c r="E61" i="6"/>
  <c r="K16" i="7"/>
  <c r="K9" i="7"/>
  <c r="K17" i="7"/>
  <c r="K10" i="7"/>
  <c r="K18" i="7"/>
  <c r="K11" i="7"/>
  <c r="K19" i="7"/>
  <c r="K12" i="7"/>
  <c r="K20" i="7"/>
  <c r="G41" i="10"/>
  <c r="L39" i="10"/>
  <c r="L37" i="10"/>
  <c r="L35" i="10"/>
  <c r="L33" i="10"/>
  <c r="L31" i="10"/>
  <c r="L29" i="10"/>
  <c r="E61" i="10"/>
  <c r="P41" i="13"/>
  <c r="Z195" i="16"/>
  <c r="L19" i="8"/>
  <c r="M198" i="16"/>
  <c r="M190" i="16"/>
  <c r="K15" i="3"/>
  <c r="K16" i="3"/>
  <c r="K9" i="3"/>
  <c r="K17" i="3"/>
  <c r="K10" i="3"/>
  <c r="K18" i="3"/>
  <c r="P21" i="3"/>
  <c r="K11" i="3"/>
  <c r="K19" i="3"/>
  <c r="K14" i="3"/>
  <c r="G54" i="3"/>
  <c r="K14" i="4"/>
  <c r="K15" i="4"/>
  <c r="K16" i="4"/>
  <c r="K9" i="4"/>
  <c r="K21" i="4" s="1"/>
  <c r="K17" i="4"/>
  <c r="K10" i="4"/>
  <c r="K18" i="4"/>
  <c r="K19" i="4"/>
  <c r="P41" i="4"/>
  <c r="K36" i="10"/>
  <c r="K29" i="10"/>
  <c r="K37" i="10"/>
  <c r="K30" i="10"/>
  <c r="K38" i="10"/>
  <c r="K31" i="10"/>
  <c r="K39" i="10"/>
  <c r="K32" i="10"/>
  <c r="K40" i="10"/>
  <c r="I35" i="14"/>
  <c r="B61" i="14"/>
  <c r="I40" i="14"/>
  <c r="I32" i="14"/>
  <c r="I37" i="14"/>
  <c r="I29" i="14"/>
  <c r="I34" i="14"/>
  <c r="I39" i="14"/>
  <c r="I31" i="14"/>
  <c r="G59" i="14"/>
  <c r="G55" i="14"/>
  <c r="G51" i="14"/>
  <c r="I16" i="15"/>
  <c r="I8" i="15"/>
  <c r="N21" i="15"/>
  <c r="I13" i="15"/>
  <c r="I18" i="15"/>
  <c r="I10" i="15"/>
  <c r="I15" i="15"/>
  <c r="I20" i="15"/>
  <c r="I12" i="15"/>
  <c r="K36" i="4"/>
  <c r="K34" i="6"/>
  <c r="P41" i="6"/>
  <c r="K15" i="8"/>
  <c r="K28" i="8"/>
  <c r="K16" i="11"/>
  <c r="K16" i="14"/>
  <c r="O200" i="16"/>
  <c r="O196" i="16"/>
  <c r="O192" i="16"/>
  <c r="V189" i="16"/>
  <c r="K35" i="4"/>
  <c r="K28" i="5"/>
  <c r="K33" i="5"/>
  <c r="K28" i="6"/>
  <c r="K33" i="6"/>
  <c r="K13" i="8"/>
  <c r="E61" i="8"/>
  <c r="G48" i="8"/>
  <c r="K28" i="9"/>
  <c r="K15" i="11"/>
  <c r="K14" i="14"/>
  <c r="Q68" i="16"/>
  <c r="Q64" i="16"/>
  <c r="Q60" i="16"/>
  <c r="Q56" i="16"/>
  <c r="Q52" i="16"/>
  <c r="U189" i="16"/>
  <c r="K34" i="4"/>
  <c r="K40" i="5"/>
  <c r="K32" i="5"/>
  <c r="K40" i="6"/>
  <c r="K32" i="6"/>
  <c r="K35" i="9"/>
  <c r="K14" i="11"/>
  <c r="G55" i="15"/>
  <c r="AA189" i="16"/>
  <c r="K28" i="4"/>
  <c r="K33" i="4"/>
  <c r="K39" i="5"/>
  <c r="K31" i="5"/>
  <c r="E61" i="5"/>
  <c r="K39" i="6"/>
  <c r="K31" i="6"/>
  <c r="P21" i="8"/>
  <c r="P41" i="8"/>
  <c r="K34" i="9"/>
  <c r="E61" i="9"/>
  <c r="Q21" i="11"/>
  <c r="K8" i="11"/>
  <c r="K13" i="11"/>
  <c r="P21" i="11"/>
  <c r="Q21" i="14"/>
  <c r="L200" i="16"/>
  <c r="L196" i="16"/>
  <c r="L192" i="16"/>
  <c r="G41" i="3"/>
  <c r="K40" i="4"/>
  <c r="K38" i="5"/>
  <c r="K30" i="5"/>
  <c r="K38" i="6"/>
  <c r="G58" i="8"/>
  <c r="G50" i="8"/>
  <c r="K33" i="9"/>
  <c r="K20" i="11"/>
  <c r="G56" i="13"/>
  <c r="O201" i="16"/>
  <c r="O193" i="16"/>
  <c r="L202" i="16"/>
  <c r="L198" i="16"/>
  <c r="L194" i="16"/>
  <c r="L190" i="16"/>
  <c r="Q189" i="16"/>
  <c r="Q185" i="16"/>
  <c r="Q181" i="16"/>
  <c r="Q177" i="16"/>
  <c r="Q173" i="16"/>
  <c r="Q169" i="16"/>
  <c r="Q165" i="16"/>
  <c r="Q161" i="16"/>
  <c r="Q157" i="16"/>
  <c r="M202" i="16"/>
  <c r="Q48" i="16"/>
  <c r="Q44" i="16"/>
  <c r="Q36" i="16"/>
  <c r="Q28" i="16"/>
  <c r="Q20" i="16"/>
  <c r="L201" i="16"/>
  <c r="L197" i="16"/>
  <c r="L193" i="16"/>
  <c r="Q23" i="16"/>
  <c r="Q7" i="16"/>
  <c r="O199" i="16"/>
  <c r="O195" i="16"/>
  <c r="O191" i="16"/>
  <c r="P200" i="16"/>
  <c r="P196" i="16"/>
  <c r="P192" i="16"/>
  <c r="Q188" i="16"/>
  <c r="Q184" i="16"/>
  <c r="Q180" i="16"/>
  <c r="Q176" i="16"/>
  <c r="Q172" i="16"/>
  <c r="Q168" i="16"/>
  <c r="Q164" i="16"/>
  <c r="Q160" i="16"/>
  <c r="Q156" i="16"/>
  <c r="Q147" i="16"/>
  <c r="Q139" i="16"/>
  <c r="Q131" i="16"/>
  <c r="Q123" i="16"/>
  <c r="Q115" i="16"/>
  <c r="Q107" i="16"/>
  <c r="Q99" i="16"/>
  <c r="Q91" i="16"/>
  <c r="Q83" i="16"/>
  <c r="Q75" i="16"/>
  <c r="Q67" i="16"/>
  <c r="Q59" i="16"/>
  <c r="Q51" i="16"/>
  <c r="Q43" i="16"/>
  <c r="Q35" i="16"/>
  <c r="Q27" i="16"/>
  <c r="Q19" i="16"/>
  <c r="AA202" i="16"/>
  <c r="V197" i="16"/>
  <c r="M199" i="16"/>
  <c r="M195" i="16"/>
  <c r="M191" i="16"/>
  <c r="M194" i="16"/>
  <c r="Q187" i="16"/>
  <c r="Q179" i="16"/>
  <c r="Q171" i="16"/>
  <c r="Q163" i="16"/>
  <c r="Q155" i="16"/>
  <c r="L199" i="16"/>
  <c r="L191" i="16"/>
  <c r="Q186" i="16"/>
  <c r="Q182" i="16"/>
  <c r="Q178" i="16"/>
  <c r="Q174" i="16"/>
  <c r="Q170" i="16"/>
  <c r="Q166" i="16"/>
  <c r="Q162" i="16"/>
  <c r="Q158" i="16"/>
  <c r="Q149" i="16"/>
  <c r="Q145" i="16"/>
  <c r="Q141" i="16"/>
  <c r="Q137" i="16"/>
  <c r="Q133" i="16"/>
  <c r="Q129" i="16"/>
  <c r="Q125" i="16"/>
  <c r="Q121" i="16"/>
  <c r="Q117" i="16"/>
  <c r="Q113" i="16"/>
  <c r="Q109" i="16"/>
  <c r="Q105" i="16"/>
  <c r="Q101" i="16"/>
  <c r="Q97" i="16"/>
  <c r="Q93" i="16"/>
  <c r="Q89" i="16"/>
  <c r="Q85" i="16"/>
  <c r="Q81" i="16"/>
  <c r="Q77" i="16"/>
  <c r="Q73" i="16"/>
  <c r="Q69" i="16"/>
  <c r="Q65" i="16"/>
  <c r="Q61" i="16"/>
  <c r="Q57" i="16"/>
  <c r="Q53" i="16"/>
  <c r="Q49" i="16"/>
  <c r="Q45" i="16"/>
  <c r="Q41" i="16"/>
  <c r="Q37" i="16"/>
  <c r="Q33" i="16"/>
  <c r="Q29" i="16"/>
  <c r="Q25" i="16"/>
  <c r="Q21" i="16"/>
  <c r="Q17" i="16"/>
  <c r="Q13" i="16"/>
  <c r="Q9" i="16"/>
  <c r="U190" i="16"/>
  <c r="B61" i="15"/>
  <c r="I32" i="15"/>
  <c r="I36" i="15"/>
  <c r="I39" i="15"/>
  <c r="I33" i="15"/>
  <c r="I40" i="15"/>
  <c r="K35" i="15"/>
  <c r="I37" i="15"/>
  <c r="K30" i="15"/>
  <c r="I30" i="15"/>
  <c r="I34" i="15"/>
  <c r="L31" i="15"/>
  <c r="L39" i="15"/>
  <c r="K37" i="15"/>
  <c r="K29" i="15"/>
  <c r="L34" i="15"/>
  <c r="K36" i="15"/>
  <c r="L32" i="15"/>
  <c r="K34" i="15"/>
  <c r="Q41" i="15"/>
  <c r="L35" i="15"/>
  <c r="G41" i="15"/>
  <c r="K28" i="15"/>
  <c r="K33" i="15"/>
  <c r="P41" i="15"/>
  <c r="L40" i="15"/>
  <c r="L30" i="15"/>
  <c r="L38" i="15"/>
  <c r="K40" i="15"/>
  <c r="K32" i="15"/>
  <c r="K39" i="15"/>
  <c r="K13" i="15"/>
  <c r="K18" i="15"/>
  <c r="K10" i="15"/>
  <c r="G21" i="15"/>
  <c r="K14" i="15"/>
  <c r="K13" i="14"/>
  <c r="K11" i="14"/>
  <c r="K20" i="14"/>
  <c r="K12" i="14"/>
  <c r="G21" i="14"/>
  <c r="K18" i="14"/>
  <c r="K10" i="14"/>
  <c r="K17" i="14"/>
  <c r="K9" i="14"/>
  <c r="L10" i="11"/>
  <c r="L18" i="11"/>
  <c r="L15" i="11"/>
  <c r="L12" i="11"/>
  <c r="L20" i="11"/>
  <c r="L9" i="11"/>
  <c r="L17" i="11"/>
  <c r="L14" i="11"/>
  <c r="L11" i="11"/>
  <c r="L19" i="11"/>
  <c r="L13" i="11"/>
  <c r="K36" i="9"/>
  <c r="K40" i="9"/>
  <c r="K32" i="9"/>
  <c r="I28" i="9"/>
  <c r="I30" i="9"/>
  <c r="I32" i="9"/>
  <c r="I34" i="9"/>
  <c r="I36" i="9"/>
  <c r="I38" i="9"/>
  <c r="K39" i="9"/>
  <c r="K31" i="9"/>
  <c r="L28" i="9"/>
  <c r="L30" i="9"/>
  <c r="L32" i="9"/>
  <c r="L34" i="9"/>
  <c r="L36" i="9"/>
  <c r="L38" i="9"/>
  <c r="L40" i="9"/>
  <c r="K38" i="9"/>
  <c r="K30" i="9"/>
  <c r="K37" i="9"/>
  <c r="I12" i="9"/>
  <c r="N21" i="9"/>
  <c r="I8" i="9"/>
  <c r="I17" i="9"/>
  <c r="B61" i="9"/>
  <c r="I15" i="9"/>
  <c r="I13" i="9"/>
  <c r="I20" i="9"/>
  <c r="I11" i="9"/>
  <c r="I18" i="9"/>
  <c r="P21" i="9"/>
  <c r="I9" i="9"/>
  <c r="I16" i="9"/>
  <c r="K8" i="9"/>
  <c r="K14" i="9"/>
  <c r="K15" i="9"/>
  <c r="K20" i="9"/>
  <c r="K12" i="9"/>
  <c r="K19" i="9"/>
  <c r="K11" i="9"/>
  <c r="G21" i="9"/>
  <c r="K18" i="9"/>
  <c r="K10" i="9"/>
  <c r="L9" i="9"/>
  <c r="L11" i="9"/>
  <c r="L13" i="9"/>
  <c r="L15" i="9"/>
  <c r="L17" i="9"/>
  <c r="L19" i="9"/>
  <c r="Q21" i="9"/>
  <c r="K17" i="9"/>
  <c r="K9" i="9"/>
  <c r="K16" i="9"/>
  <c r="L29" i="8"/>
  <c r="L31" i="8"/>
  <c r="L33" i="8"/>
  <c r="L35" i="8"/>
  <c r="L37" i="8"/>
  <c r="L39" i="8"/>
  <c r="K34" i="8"/>
  <c r="K39" i="8"/>
  <c r="K31" i="8"/>
  <c r="K40" i="8"/>
  <c r="L28" i="8"/>
  <c r="L30" i="8"/>
  <c r="L32" i="8"/>
  <c r="L34" i="8"/>
  <c r="L36" i="8"/>
  <c r="L38" i="8"/>
  <c r="L40" i="8"/>
  <c r="G41" i="8"/>
  <c r="K38" i="8"/>
  <c r="K30" i="8"/>
  <c r="K32" i="8"/>
  <c r="K37" i="8"/>
  <c r="K29" i="8"/>
  <c r="K36" i="8"/>
  <c r="K35" i="8"/>
  <c r="K14" i="8"/>
  <c r="L8" i="8"/>
  <c r="L10" i="8"/>
  <c r="L12" i="8"/>
  <c r="L14" i="8"/>
  <c r="L16" i="8"/>
  <c r="L18" i="8"/>
  <c r="L20" i="8"/>
  <c r="K20" i="8"/>
  <c r="K12" i="8"/>
  <c r="K19" i="8"/>
  <c r="K11" i="8"/>
  <c r="K18" i="8"/>
  <c r="K10" i="8"/>
  <c r="K17" i="8"/>
  <c r="L29" i="7"/>
  <c r="L37" i="7"/>
  <c r="Q41" i="7"/>
  <c r="L28" i="7"/>
  <c r="L36" i="7"/>
  <c r="P41" i="7"/>
  <c r="L33" i="7"/>
  <c r="K40" i="7"/>
  <c r="L30" i="7"/>
  <c r="L38" i="7"/>
  <c r="K38" i="7"/>
  <c r="L31" i="7"/>
  <c r="G41" i="7"/>
  <c r="L35" i="7"/>
  <c r="K34" i="7"/>
  <c r="L39" i="7"/>
  <c r="L32" i="7"/>
  <c r="L40" i="7"/>
  <c r="K32" i="7"/>
  <c r="K28" i="7"/>
  <c r="K33" i="7"/>
  <c r="K39" i="7"/>
  <c r="K31" i="7"/>
  <c r="K30" i="7"/>
  <c r="K37" i="7"/>
  <c r="K29" i="7"/>
  <c r="K36" i="7"/>
  <c r="K33" i="2"/>
  <c r="N41" i="9"/>
  <c r="N41" i="14"/>
  <c r="N41" i="6"/>
  <c r="N41" i="8"/>
  <c r="N41" i="13"/>
  <c r="N41" i="7"/>
  <c r="K28" i="2"/>
  <c r="K39" i="2"/>
  <c r="K31" i="2"/>
  <c r="G41" i="2"/>
  <c r="K38" i="2"/>
  <c r="K30" i="2"/>
  <c r="K32" i="2"/>
  <c r="Q41" i="10"/>
  <c r="K37" i="2"/>
  <c r="K29" i="2"/>
  <c r="Q41" i="9"/>
  <c r="K36" i="2"/>
  <c r="K40" i="2"/>
  <c r="Q41" i="8"/>
  <c r="K35" i="2"/>
  <c r="Q41" i="6"/>
  <c r="M200" i="16"/>
  <c r="M196" i="16"/>
  <c r="M192" i="16"/>
  <c r="P199" i="16"/>
  <c r="P191" i="16"/>
  <c r="L195" i="16"/>
  <c r="P201" i="16"/>
  <c r="P193" i="16"/>
  <c r="P198" i="16"/>
  <c r="P190" i="16"/>
  <c r="M201" i="16"/>
  <c r="M197" i="16"/>
  <c r="M193" i="16"/>
  <c r="P197" i="16"/>
  <c r="K13" i="2"/>
  <c r="K12" i="2"/>
  <c r="K11" i="2"/>
  <c r="K8" i="2"/>
  <c r="K18" i="2"/>
  <c r="K10" i="2"/>
  <c r="K17" i="2"/>
  <c r="K9" i="2"/>
  <c r="K16" i="2"/>
  <c r="I41" i="10"/>
  <c r="J196" i="16"/>
  <c r="J192" i="16"/>
  <c r="I41" i="8"/>
  <c r="J200" i="16"/>
  <c r="J198" i="16"/>
  <c r="AA190" i="16"/>
  <c r="J194" i="16"/>
  <c r="J202" i="16"/>
  <c r="J201" i="16"/>
  <c r="J197" i="16"/>
  <c r="J193" i="16"/>
  <c r="AA200" i="16"/>
  <c r="AA198" i="16"/>
  <c r="AA196" i="16"/>
  <c r="AA194" i="16"/>
  <c r="AA192" i="16"/>
  <c r="X200" i="16"/>
  <c r="X196" i="16"/>
  <c r="X192" i="16"/>
  <c r="J199" i="16"/>
  <c r="J195" i="16"/>
  <c r="J191" i="16"/>
  <c r="J190" i="16"/>
  <c r="X189" i="16"/>
  <c r="S189" i="16"/>
  <c r="L21" i="14"/>
  <c r="I21" i="7"/>
  <c r="L21" i="6"/>
  <c r="Q196" i="16" l="1"/>
  <c r="Q202" i="16"/>
  <c r="J21" i="2"/>
  <c r="J41" i="2"/>
  <c r="L21" i="13"/>
  <c r="L41" i="11"/>
  <c r="L41" i="6"/>
  <c r="J21" i="4"/>
  <c r="L21" i="15"/>
  <c r="I21" i="15"/>
  <c r="K21" i="15"/>
  <c r="I21" i="14"/>
  <c r="I41" i="14"/>
  <c r="K41" i="14"/>
  <c r="G61" i="14"/>
  <c r="I21" i="13"/>
  <c r="G61" i="13"/>
  <c r="I41" i="13"/>
  <c r="K41" i="13"/>
  <c r="G61" i="11"/>
  <c r="L21" i="11"/>
  <c r="L21" i="10"/>
  <c r="I21" i="10"/>
  <c r="L41" i="10"/>
  <c r="K41" i="10"/>
  <c r="G61" i="9"/>
  <c r="I21" i="8"/>
  <c r="G61" i="8"/>
  <c r="K21" i="7"/>
  <c r="I41" i="7"/>
  <c r="I41" i="6"/>
  <c r="G61" i="6"/>
  <c r="I21" i="6"/>
  <c r="G61" i="5"/>
  <c r="G61" i="4"/>
  <c r="K21" i="3"/>
  <c r="Q197" i="16"/>
  <c r="Q198" i="16"/>
  <c r="Q201" i="16"/>
  <c r="Q190" i="16"/>
  <c r="K41" i="9"/>
  <c r="K21" i="14"/>
  <c r="K21" i="10"/>
  <c r="L41" i="13"/>
  <c r="G61" i="3"/>
  <c r="K41" i="3"/>
  <c r="K41" i="6"/>
  <c r="Q192" i="16"/>
  <c r="I41" i="9"/>
  <c r="I41" i="15"/>
  <c r="K41" i="5"/>
  <c r="K21" i="5"/>
  <c r="K21" i="6"/>
  <c r="L41" i="14"/>
  <c r="Q200" i="16"/>
  <c r="L41" i="7"/>
  <c r="K21" i="8"/>
  <c r="G61" i="10"/>
  <c r="Q199" i="16"/>
  <c r="Q195" i="16"/>
  <c r="Q193" i="16"/>
  <c r="Q194" i="16"/>
  <c r="Q191" i="16"/>
  <c r="L41" i="15"/>
  <c r="L41" i="9"/>
  <c r="I21" i="9"/>
  <c r="K21" i="9"/>
  <c r="L21" i="9"/>
  <c r="L41" i="8"/>
  <c r="L21" i="8"/>
  <c r="K41" i="7"/>
  <c r="K41" i="2"/>
  <c r="K21" i="2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6" i="5"/>
  <c r="Q41" i="5"/>
  <c r="N41" i="5"/>
  <c r="Q40" i="5"/>
  <c r="N40" i="5"/>
  <c r="L40" i="5"/>
  <c r="I40" i="5"/>
  <c r="Q39" i="5"/>
  <c r="N39" i="5"/>
  <c r="L39" i="5"/>
  <c r="I39" i="5"/>
  <c r="Q38" i="5"/>
  <c r="N38" i="5"/>
  <c r="L38" i="5"/>
  <c r="I38" i="5"/>
  <c r="Q37" i="5"/>
  <c r="N37" i="5"/>
  <c r="L37" i="5"/>
  <c r="I37" i="5"/>
  <c r="Q36" i="5"/>
  <c r="N36" i="5"/>
  <c r="L36" i="5"/>
  <c r="I36" i="5"/>
  <c r="Q35" i="5"/>
  <c r="N35" i="5"/>
  <c r="L35" i="5"/>
  <c r="I35" i="5"/>
  <c r="Q34" i="5"/>
  <c r="N34" i="5"/>
  <c r="L34" i="5"/>
  <c r="I34" i="5"/>
  <c r="Q33" i="5"/>
  <c r="N33" i="5"/>
  <c r="L33" i="5"/>
  <c r="I33" i="5"/>
  <c r="Q32" i="5"/>
  <c r="N32" i="5"/>
  <c r="L32" i="5"/>
  <c r="I32" i="5"/>
  <c r="Q31" i="5"/>
  <c r="N31" i="5"/>
  <c r="L31" i="5"/>
  <c r="I31" i="5"/>
  <c r="Q30" i="5"/>
  <c r="N30" i="5"/>
  <c r="L30" i="5"/>
  <c r="I30" i="5"/>
  <c r="Q29" i="5"/>
  <c r="N29" i="5"/>
  <c r="L29" i="5"/>
  <c r="I29" i="5"/>
  <c r="Q28" i="5"/>
  <c r="N28" i="5"/>
  <c r="L28" i="5"/>
  <c r="I28" i="5"/>
  <c r="N26" i="5"/>
  <c r="B26" i="5"/>
  <c r="Q21" i="5"/>
  <c r="N21" i="5"/>
  <c r="Q20" i="5"/>
  <c r="N20" i="5"/>
  <c r="L20" i="5"/>
  <c r="I20" i="5"/>
  <c r="Q19" i="5"/>
  <c r="N19" i="5"/>
  <c r="L19" i="5"/>
  <c r="I19" i="5"/>
  <c r="Q18" i="5"/>
  <c r="N18" i="5"/>
  <c r="L18" i="5"/>
  <c r="I18" i="5"/>
  <c r="Q17" i="5"/>
  <c r="N17" i="5"/>
  <c r="L17" i="5"/>
  <c r="I17" i="5"/>
  <c r="Q16" i="5"/>
  <c r="N16" i="5"/>
  <c r="L16" i="5"/>
  <c r="I16" i="5"/>
  <c r="Q15" i="5"/>
  <c r="N15" i="5"/>
  <c r="L15" i="5"/>
  <c r="I15" i="5"/>
  <c r="Q14" i="5"/>
  <c r="N14" i="5"/>
  <c r="L14" i="5"/>
  <c r="I14" i="5"/>
  <c r="Q13" i="5"/>
  <c r="N13" i="5"/>
  <c r="L13" i="5"/>
  <c r="I13" i="5"/>
  <c r="Q12" i="5"/>
  <c r="N12" i="5"/>
  <c r="L12" i="5"/>
  <c r="I12" i="5"/>
  <c r="Q11" i="5"/>
  <c r="N11" i="5"/>
  <c r="L11" i="5"/>
  <c r="I11" i="5"/>
  <c r="Q10" i="5"/>
  <c r="N10" i="5"/>
  <c r="L10" i="5"/>
  <c r="I10" i="5"/>
  <c r="Q9" i="5"/>
  <c r="N9" i="5"/>
  <c r="L9" i="5"/>
  <c r="I9" i="5"/>
  <c r="Q8" i="5"/>
  <c r="N8" i="5"/>
  <c r="L8" i="5"/>
  <c r="I8" i="5"/>
  <c r="N8" i="4"/>
  <c r="B46" i="4"/>
  <c r="N26" i="4"/>
  <c r="B26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Q41" i="4"/>
  <c r="N41" i="4"/>
  <c r="Q40" i="4"/>
  <c r="N40" i="4"/>
  <c r="L40" i="4"/>
  <c r="I40" i="4"/>
  <c r="Q39" i="4"/>
  <c r="N39" i="4"/>
  <c r="L39" i="4"/>
  <c r="I39" i="4"/>
  <c r="Q38" i="4"/>
  <c r="N38" i="4"/>
  <c r="L38" i="4"/>
  <c r="I38" i="4"/>
  <c r="Q37" i="4"/>
  <c r="N37" i="4"/>
  <c r="L37" i="4"/>
  <c r="I37" i="4"/>
  <c r="Q36" i="4"/>
  <c r="N36" i="4"/>
  <c r="L36" i="4"/>
  <c r="I36" i="4"/>
  <c r="Q35" i="4"/>
  <c r="N35" i="4"/>
  <c r="L35" i="4"/>
  <c r="I35" i="4"/>
  <c r="Q34" i="4"/>
  <c r="N34" i="4"/>
  <c r="L34" i="4"/>
  <c r="I34" i="4"/>
  <c r="Q33" i="4"/>
  <c r="N33" i="4"/>
  <c r="L33" i="4"/>
  <c r="I33" i="4"/>
  <c r="Q32" i="4"/>
  <c r="N32" i="4"/>
  <c r="L32" i="4"/>
  <c r="I32" i="4"/>
  <c r="Q31" i="4"/>
  <c r="N31" i="4"/>
  <c r="L31" i="4"/>
  <c r="I31" i="4"/>
  <c r="Q30" i="4"/>
  <c r="N30" i="4"/>
  <c r="L30" i="4"/>
  <c r="I30" i="4"/>
  <c r="Q29" i="4"/>
  <c r="N29" i="4"/>
  <c r="L29" i="4"/>
  <c r="I29" i="4"/>
  <c r="Q28" i="4"/>
  <c r="N28" i="4"/>
  <c r="L28" i="4"/>
  <c r="I28" i="4"/>
  <c r="Q21" i="4"/>
  <c r="N21" i="4"/>
  <c r="Q20" i="4"/>
  <c r="N20" i="4"/>
  <c r="L20" i="4"/>
  <c r="I20" i="4"/>
  <c r="Q19" i="4"/>
  <c r="N19" i="4"/>
  <c r="L19" i="4"/>
  <c r="I19" i="4"/>
  <c r="Q18" i="4"/>
  <c r="N18" i="4"/>
  <c r="L18" i="4"/>
  <c r="I18" i="4"/>
  <c r="Q17" i="4"/>
  <c r="N17" i="4"/>
  <c r="L17" i="4"/>
  <c r="I17" i="4"/>
  <c r="Q16" i="4"/>
  <c r="N16" i="4"/>
  <c r="L16" i="4"/>
  <c r="I16" i="4"/>
  <c r="Q15" i="4"/>
  <c r="N15" i="4"/>
  <c r="L15" i="4"/>
  <c r="I15" i="4"/>
  <c r="Q14" i="4"/>
  <c r="N14" i="4"/>
  <c r="L14" i="4"/>
  <c r="I14" i="4"/>
  <c r="Q13" i="4"/>
  <c r="N13" i="4"/>
  <c r="L13" i="4"/>
  <c r="I13" i="4"/>
  <c r="Q12" i="4"/>
  <c r="N12" i="4"/>
  <c r="L12" i="4"/>
  <c r="I12" i="4"/>
  <c r="Q11" i="4"/>
  <c r="N11" i="4"/>
  <c r="L11" i="4"/>
  <c r="I11" i="4"/>
  <c r="Q10" i="4"/>
  <c r="N10" i="4"/>
  <c r="L10" i="4"/>
  <c r="I10" i="4"/>
  <c r="Q9" i="4"/>
  <c r="N9" i="4"/>
  <c r="L9" i="4"/>
  <c r="I9" i="4"/>
  <c r="Q8" i="4"/>
  <c r="L8" i="4"/>
  <c r="I8" i="4"/>
  <c r="N41" i="3"/>
  <c r="Q41" i="3"/>
  <c r="N29" i="3"/>
  <c r="Q29" i="3"/>
  <c r="N30" i="3"/>
  <c r="Q30" i="3"/>
  <c r="N31" i="3"/>
  <c r="Q31" i="3"/>
  <c r="N32" i="3"/>
  <c r="Q32" i="3"/>
  <c r="N33" i="3"/>
  <c r="Q33" i="3"/>
  <c r="N34" i="3"/>
  <c r="Q34" i="3"/>
  <c r="N35" i="3"/>
  <c r="Q35" i="3"/>
  <c r="N36" i="3"/>
  <c r="Q36" i="3"/>
  <c r="N37" i="3"/>
  <c r="Q37" i="3"/>
  <c r="N38" i="3"/>
  <c r="Q38" i="3"/>
  <c r="N39" i="3"/>
  <c r="Q39" i="3"/>
  <c r="N40" i="3"/>
  <c r="Q40" i="3"/>
  <c r="Q28" i="3"/>
  <c r="N28" i="3"/>
  <c r="I29" i="3"/>
  <c r="L29" i="3"/>
  <c r="I30" i="3"/>
  <c r="L30" i="3"/>
  <c r="I31" i="3"/>
  <c r="L31" i="3"/>
  <c r="I32" i="3"/>
  <c r="L32" i="3"/>
  <c r="I33" i="3"/>
  <c r="L33" i="3"/>
  <c r="I34" i="3"/>
  <c r="L34" i="3"/>
  <c r="I35" i="3"/>
  <c r="L35" i="3"/>
  <c r="I36" i="3"/>
  <c r="L36" i="3"/>
  <c r="I37" i="3"/>
  <c r="L37" i="3"/>
  <c r="I38" i="3"/>
  <c r="L38" i="3"/>
  <c r="I39" i="3"/>
  <c r="L39" i="3"/>
  <c r="I40" i="3"/>
  <c r="L40" i="3"/>
  <c r="L28" i="3"/>
  <c r="I28" i="3"/>
  <c r="I9" i="3"/>
  <c r="L9" i="3"/>
  <c r="I10" i="3"/>
  <c r="L10" i="3"/>
  <c r="I11" i="3"/>
  <c r="L11" i="3"/>
  <c r="I12" i="3"/>
  <c r="L12" i="3"/>
  <c r="I13" i="3"/>
  <c r="L13" i="3"/>
  <c r="I14" i="3"/>
  <c r="L14" i="3"/>
  <c r="I15" i="3"/>
  <c r="L15" i="3"/>
  <c r="I16" i="3"/>
  <c r="L16" i="3"/>
  <c r="I17" i="3"/>
  <c r="L17" i="3"/>
  <c r="I18" i="3"/>
  <c r="L18" i="3"/>
  <c r="I19" i="3"/>
  <c r="L19" i="3"/>
  <c r="I20" i="3"/>
  <c r="L20" i="3"/>
  <c r="L8" i="3"/>
  <c r="I8" i="3"/>
  <c r="N8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L21" i="3" l="1"/>
  <c r="L21" i="4"/>
  <c r="I41" i="3"/>
  <c r="I21" i="3"/>
  <c r="L41" i="3"/>
  <c r="I21" i="5"/>
  <c r="L41" i="5"/>
  <c r="I41" i="5"/>
  <c r="L21" i="5"/>
  <c r="I41" i="4"/>
  <c r="L41" i="4"/>
  <c r="I21" i="4"/>
  <c r="I29" i="2" l="1"/>
  <c r="L29" i="2"/>
  <c r="I30" i="2"/>
  <c r="L30" i="2"/>
  <c r="I31" i="2"/>
  <c r="L31" i="2"/>
  <c r="I32" i="2"/>
  <c r="L32" i="2"/>
  <c r="I33" i="2"/>
  <c r="L33" i="2"/>
  <c r="I34" i="2"/>
  <c r="L34" i="2"/>
  <c r="I35" i="2"/>
  <c r="L35" i="2"/>
  <c r="I36" i="2"/>
  <c r="L36" i="2"/>
  <c r="I37" i="2"/>
  <c r="L37" i="2"/>
  <c r="I38" i="2"/>
  <c r="L38" i="2"/>
  <c r="I39" i="2"/>
  <c r="L39" i="2"/>
  <c r="I40" i="2"/>
  <c r="L40" i="2"/>
  <c r="L28" i="2"/>
  <c r="I28" i="2"/>
  <c r="I9" i="2"/>
  <c r="L9" i="2"/>
  <c r="I10" i="2"/>
  <c r="L10" i="2"/>
  <c r="I11" i="2"/>
  <c r="L11" i="2"/>
  <c r="I12" i="2"/>
  <c r="L12" i="2"/>
  <c r="I13" i="2"/>
  <c r="L13" i="2"/>
  <c r="I14" i="2"/>
  <c r="L14" i="2"/>
  <c r="I15" i="2"/>
  <c r="L15" i="2"/>
  <c r="I16" i="2"/>
  <c r="L16" i="2"/>
  <c r="I17" i="2"/>
  <c r="L17" i="2"/>
  <c r="I18" i="2"/>
  <c r="L18" i="2"/>
  <c r="I19" i="2"/>
  <c r="L19" i="2"/>
  <c r="I20" i="2"/>
  <c r="L20" i="2"/>
  <c r="L8" i="2"/>
  <c r="I8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L41" i="2" l="1"/>
  <c r="G55" i="2"/>
  <c r="G51" i="2"/>
  <c r="G49" i="2"/>
  <c r="I41" i="2"/>
  <c r="I21" i="2"/>
  <c r="G53" i="2"/>
  <c r="L21" i="2"/>
  <c r="G56" i="2"/>
  <c r="G57" i="2"/>
  <c r="G61" i="2"/>
  <c r="G54" i="2"/>
  <c r="G52" i="2"/>
  <c r="G60" i="2"/>
  <c r="G50" i="2"/>
  <c r="G58" i="2"/>
  <c r="G59" i="2"/>
</calcChain>
</file>

<file path=xl/sharedStrings.xml><?xml version="1.0" encoding="utf-8"?>
<sst xmlns="http://schemas.openxmlformats.org/spreadsheetml/2006/main" count="990" uniqueCount="101">
  <si>
    <t>01 CIDADE LISBOA</t>
  </si>
  <si>
    <t>02 LISBOA EXCEPTO CIDADE</t>
  </si>
  <si>
    <t>03 CIDADE PORTO</t>
  </si>
  <si>
    <t>04 PORTO EXCEPTO CIDADE</t>
  </si>
  <si>
    <t>05 BRAGA+VCASTELO</t>
  </si>
  <si>
    <t>06 AVEIRO</t>
  </si>
  <si>
    <t>07 COIMBRA</t>
  </si>
  <si>
    <t>08 LEIRIA</t>
  </si>
  <si>
    <t>09 BRAGANCA+VREAL+VISEU+CBRANCO+GUARDA</t>
  </si>
  <si>
    <t>10 SANTAREM</t>
  </si>
  <si>
    <t>11 PORTALEGRE+EVORA+BEJA</t>
  </si>
  <si>
    <t>12 SETUBAL</t>
  </si>
  <si>
    <t>13 FARO</t>
  </si>
  <si>
    <t>Total Geral</t>
  </si>
  <si>
    <t>EVOLUÇÃO DAS VENDAS DE VINHO TRANQUILO CERTIFICADO NO MERCADO NACIONAL POR ÁREA NIELSEN</t>
  </si>
  <si>
    <t>VOLUME (LITROS)</t>
  </si>
  <si>
    <t>ÁREA NIELSEN</t>
  </si>
  <si>
    <t>VALOR (EUROS)</t>
  </si>
  <si>
    <t>PREÇO MÉDIO (EUROS / LITRO)</t>
  </si>
  <si>
    <t>Peso</t>
  </si>
  <si>
    <t>VINHOS CERT.</t>
  </si>
  <si>
    <t>CVRVV</t>
  </si>
  <si>
    <t>CVRVV/ TOTAL*</t>
  </si>
  <si>
    <t>* Total Vinho Certificado</t>
  </si>
  <si>
    <t>CVRTM</t>
  </si>
  <si>
    <t>CVRTM/ TOTAL*</t>
  </si>
  <si>
    <t>IVDP - EVOLUÇÃO DAS VENDAS DE VINHO TRANQUILO CERTIFICADO NO MERCADO NACIONAL POR ÁREA NIELSEN</t>
  </si>
  <si>
    <t>IVDP</t>
  </si>
  <si>
    <t>IVDP/ TOTAL*</t>
  </si>
  <si>
    <t>CVRTV</t>
  </si>
  <si>
    <t>CVRTV/ TOTAL*</t>
  </si>
  <si>
    <t>CVB</t>
  </si>
  <si>
    <t>CVB/ TOTAL*</t>
  </si>
  <si>
    <t>CVR DÃO - EVOLUÇÃO DAS VENDAS DE VINHO TRANQUILO CERTIFICADO NO MERCADO NACIONAL POR ÁREA NIELSEN</t>
  </si>
  <si>
    <t>CVR DÃO/ TOTAL*</t>
  </si>
  <si>
    <t>CVR DÃO</t>
  </si>
  <si>
    <t>CVR BEIRA INTERIOR - EVOLUÇÃO DAS VENDAS DE VINHO TRANQUILO CERTIFICADO NO MERCADO NACIONAL POR ÁREA NIELSEN</t>
  </si>
  <si>
    <t>CVRBI</t>
  </si>
  <si>
    <t>CVRBI/ TOTAL*</t>
  </si>
  <si>
    <t>CVR LISBOA - EVOLUÇÃO DAS VENDAS DE VINHO TRANQUILO CERTIFICADO NO MERCADO NACIONAL POR ÁREA NIELSEN</t>
  </si>
  <si>
    <t>CVRLX</t>
  </si>
  <si>
    <t>CVRLX/ TOTAL*</t>
  </si>
  <si>
    <t>CVR TEJO - EVOLUÇÃO DAS VENDAS DE VINHO TRANQUILO CERTIFICADO NO MERCADO NACIONAL POR ÁREA NIELSEN</t>
  </si>
  <si>
    <t>CVR TEJO</t>
  </si>
  <si>
    <t>CVR TEJO / TOTAL*</t>
  </si>
  <si>
    <t>CVR PENÍSULA SETÚBAL - EVOLUÇÃO DAS VENDAS DE VINHO TRANQUILO CERTIFICADO NO MERCADO NACIONAL POR ÁREA NIELSEN</t>
  </si>
  <si>
    <t>CVRPS</t>
  </si>
  <si>
    <t>CVRPS / TOTAL*</t>
  </si>
  <si>
    <t>CVR ALENTEJANA - EVOLUÇÃO DAS VENDAS DE VINHO TRANQUILO CERTIFICADO NO MERCADO NACIONAL POR ÁREA NIELSEN</t>
  </si>
  <si>
    <t>CVRA</t>
  </si>
  <si>
    <t>CVRA / TOTAL*</t>
  </si>
  <si>
    <t>CVA</t>
  </si>
  <si>
    <t>CVA / TOTAL*</t>
  </si>
  <si>
    <t>CV ALGARVE - EVOLUÇÃO DAS VENDAS DE VINHO TRANQUILO CERTIFICADO NO MERCADO NACIONAL POR ÁREA NIELSEN</t>
  </si>
  <si>
    <t>MINHO</t>
  </si>
  <si>
    <t>TRAS OS MONTES</t>
  </si>
  <si>
    <t>DOURO</t>
  </si>
  <si>
    <t>BEIRAS</t>
  </si>
  <si>
    <t>TERRAS DE CISTER</t>
  </si>
  <si>
    <t>BEIRA ATLANTICO</t>
  </si>
  <si>
    <t>TERRAS DO DAO</t>
  </si>
  <si>
    <t>BEIRA INTERIOR</t>
  </si>
  <si>
    <t>LISBOA</t>
  </si>
  <si>
    <t>TEJO</t>
  </si>
  <si>
    <t>PENINSULA DE SETUBAL</t>
  </si>
  <si>
    <t>ALENTEJO</t>
  </si>
  <si>
    <t>ALGARVE</t>
  </si>
  <si>
    <t>EVOLUÇÃO DAS VENDAS DE VINHO TRANQUILO CERTIFICADO NO MERCADO NACIONAL POR ÁREA NIELSEN E ÁREA VITIVINÍCOLA</t>
  </si>
  <si>
    <t>PESO (VOL)</t>
  </si>
  <si>
    <t>PESO (VALOR)</t>
  </si>
  <si>
    <t>VOLUME</t>
  </si>
  <si>
    <t>VALOR</t>
  </si>
  <si>
    <t>PREÇO MÉDIO (€/L)</t>
  </si>
  <si>
    <t>P. MÉDIO</t>
  </si>
  <si>
    <t>CVR TÁVORA-VAROSA - EVOLUÇÃO DAS VENDAS DE VINHO TRANQUILO CERTIFICADO NO MERCADO NACIONAL POR ÁREA NIELSEN</t>
  </si>
  <si>
    <t>CV BAIRRADA - EVOLUÇÃO DAS VENDAS DE VINHO TRANQUILO CERTIFICADO NO MERCADO NACIONAL POR ÁREA NIELSEN</t>
  </si>
  <si>
    <t>CVR VINHOS VERDES - EVOLUÇÃO DAS VENDAS DE VINHO TRANQUILO CERTIFICADO NO MERCADO NACIONAL POR ÁREA NIELSEN</t>
  </si>
  <si>
    <t>CVR TRÁS-OS-MONTES - EVOLUÇÃO DAS VENDAS DE VINHO TRANQUILO CERTIFICADO NO MERCADO NACIONAL POR ÁREA NIELSEN</t>
  </si>
  <si>
    <t>14. CV ALGARVE - EVOLUÇÃO DAS VENDAS DE VINHO TRANQUILO CERTIFICADO NO MERCADO NACIONAL POR ÁREA NIELSEN</t>
  </si>
  <si>
    <t>13. CVR ALENTEJANA - EVOLUÇÃO DAS VENDAS DE VINHO TRANQUILO CERTIFICADO NO MERCADO NACIONAL POR ÁREA NIELSEN</t>
  </si>
  <si>
    <t>12. CVR PENÍSULA SETÚBAL - EVOLUÇÃO DAS VENDAS DE VINHO TRANQUILO CERTIFICADO NO MERCADO NACIONAL POR ÁREA NIELSEN</t>
  </si>
  <si>
    <t>11. CVR TEJO - EVOLUÇÃO DAS VENDAS DE VINHO TRANQUILO CERTIFICADO NO MERCADO NACIONAL POR ÁREA NIELSEN</t>
  </si>
  <si>
    <t>10. CVR LISBOA - EVOLUÇÃO DAS VENDAS DE VINHO TRANQUILO CERTIFICADO NO MERCADO NACIONAL POR ÁREA NIELSEN</t>
  </si>
  <si>
    <t>9. CVR BEIRA INTERIOR - EVOLUÇÃO DAS VENDAS DE VINHO TRANQUILO CERTIFICADO NO MERCADO NACIONAL POR ÁREA NIELSEN</t>
  </si>
  <si>
    <t>8. CVR DÃO - EVOLUÇÃO DAS VENDAS DE VINHO TRANQUILO CERTIFICADO NO MERCADO NACIONAL POR ÁREA NIELSEN</t>
  </si>
  <si>
    <t>7. CV BAIRRADA - EVOLUÇÃO DAS VENDAS DE VINHO TRANQUILO CERTIFICADO NO MERCADO NACIONAL POR ÁREA NIELSEN</t>
  </si>
  <si>
    <t>6. CVR TÁVORA-VAROSA - EVOLUÇÃO DAS VENDAS DE VINHO TRANQUILO CERTIFICADO NO MERCADO NACIONAL POR ÁREA NIELSEN</t>
  </si>
  <si>
    <t>5. IVDP - EVOLUÇÃO DAS VENDAS DE VINHO TRANQUILO CERTIFICADO NO MERCADO NACIONAL POR ÁREA NIELSEN</t>
  </si>
  <si>
    <t>4. CVR TRÁS-OS-MONTES  - EVOLUÇÃO DAS VENDAS DE VINHO TRANQUILO CERTIFICADO NO MERCADO NACIONAL POR ÁREA NIELSEN</t>
  </si>
  <si>
    <t>3. CVR VINHOS VERDES - EVOLUÇÃO DAS VENDAS DE VINHO TRANQUILO CERTIFICADO NO MERCADO NACIONAL POR ÁREA NIELSEN</t>
  </si>
  <si>
    <t>2. EVOLUÇÃO DAS VENDAS DE VINHO TRANQUILO CERTIFICADO NO MERCADO NACIONAL POR ÁREA NIELSEN E ÁREA VITIVINÍCOLA</t>
  </si>
  <si>
    <t>1. EVOLUÇÃO DAS VENDAS DE VINHO TRANQUILO CERTIFICADO NO MERCADO NACIONAL POR ÁREA NIELSEN</t>
  </si>
  <si>
    <t>VENDAS NO MERCADO NACIONAL POR ÁREA NIELSEN</t>
  </si>
  <si>
    <r>
      <rPr>
        <b/>
        <sz val="11"/>
        <color theme="0"/>
        <rFont val="Symbol"/>
        <family val="1"/>
        <charset val="2"/>
      </rPr>
      <t xml:space="preserve">D       </t>
    </r>
    <r>
      <rPr>
        <b/>
        <sz val="11"/>
        <color theme="0"/>
        <rFont val="Calibri"/>
        <family val="2"/>
        <scheme val="minor"/>
      </rPr>
      <t>2021-2020</t>
    </r>
  </si>
  <si>
    <r>
      <t xml:space="preserve">2022 </t>
    </r>
    <r>
      <rPr>
        <i/>
        <sz val="12"/>
        <color rgb="FF002060"/>
        <rFont val="Calibri"/>
        <family val="2"/>
      </rPr>
      <t>versus</t>
    </r>
    <r>
      <rPr>
        <sz val="12"/>
        <color rgb="FF002060"/>
        <rFont val="Calibri"/>
        <family val="2"/>
      </rPr>
      <t xml:space="preserve"> 2021</t>
    </r>
  </si>
  <si>
    <r>
      <rPr>
        <b/>
        <sz val="11"/>
        <color theme="0"/>
        <rFont val="Symbol"/>
        <family val="1"/>
        <charset val="2"/>
      </rPr>
      <t xml:space="preserve">D       </t>
    </r>
    <r>
      <rPr>
        <b/>
        <sz val="11"/>
        <color theme="0"/>
        <rFont val="Calibri"/>
        <family val="2"/>
        <scheme val="minor"/>
      </rPr>
      <t>2022-2021</t>
    </r>
  </si>
  <si>
    <r>
      <rPr>
        <b/>
        <sz val="11"/>
        <color theme="0"/>
        <rFont val="Symbol"/>
        <family val="1"/>
        <charset val="2"/>
      </rPr>
      <t xml:space="preserve">D         </t>
    </r>
    <r>
      <rPr>
        <b/>
        <sz val="11"/>
        <color theme="0"/>
        <rFont val="Calibri"/>
        <family val="2"/>
        <scheme val="minor"/>
      </rPr>
      <t>2022-2021</t>
    </r>
  </si>
  <si>
    <r>
      <rPr>
        <b/>
        <sz val="11"/>
        <color theme="0"/>
        <rFont val="Symbol"/>
        <family val="1"/>
        <charset val="2"/>
      </rPr>
      <t xml:space="preserve">D </t>
    </r>
    <r>
      <rPr>
        <b/>
        <sz val="11"/>
        <color theme="0"/>
        <rFont val="Calibri"/>
        <family val="2"/>
        <scheme val="minor"/>
      </rPr>
      <t>2022-2021</t>
    </r>
  </si>
  <si>
    <r>
      <rPr>
        <b/>
        <sz val="11"/>
        <color theme="0"/>
        <rFont val="Symbol"/>
        <family val="1"/>
        <charset val="2"/>
      </rPr>
      <t xml:space="preserve">D       </t>
    </r>
    <r>
      <rPr>
        <b/>
        <sz val="11"/>
        <color theme="0"/>
        <rFont val="Calibri"/>
        <family val="2"/>
        <scheme val="minor"/>
      </rPr>
      <t>2022-2023</t>
    </r>
  </si>
  <si>
    <r>
      <rPr>
        <b/>
        <sz val="11"/>
        <color theme="0"/>
        <rFont val="Symbol"/>
        <family val="1"/>
        <charset val="2"/>
      </rPr>
      <t xml:space="preserve">D         </t>
    </r>
    <r>
      <rPr>
        <b/>
        <sz val="11"/>
        <color theme="0"/>
        <rFont val="Calibri"/>
        <family val="2"/>
        <scheme val="minor"/>
      </rPr>
      <t>2022-202</t>
    </r>
    <r>
      <rPr>
        <b/>
        <sz val="11"/>
        <color theme="0"/>
        <rFont val="Calibri"/>
        <family val="1"/>
        <charset val="2"/>
        <scheme val="minor"/>
      </rPr>
      <t>1</t>
    </r>
  </si>
  <si>
    <t>Dados a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</si>
</sst>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1"/>
      <charset val="2"/>
      <scheme val="minor"/>
    </font>
    <font>
      <b/>
      <sz val="11"/>
      <color theme="0"/>
      <name val="Symbol"/>
      <family val="1"/>
      <charset val="2"/>
    </font>
    <font>
      <b/>
      <sz val="11"/>
      <color theme="0"/>
      <name val="Calibri"/>
      <family val="2"/>
    </font>
    <font>
      <sz val="11"/>
      <name val="Calibri"/>
      <family val="2"/>
    </font>
    <font>
      <sz val="12"/>
      <color rgb="FF002060"/>
      <name val="Calibri"/>
      <family val="2"/>
    </font>
    <font>
      <i/>
      <sz val="12"/>
      <color rgb="FF002060"/>
      <name val="Calibri"/>
      <family val="2"/>
    </font>
    <font>
      <sz val="14"/>
      <color rgb="FF00206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theme="4" tint="0.7999816888943144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/>
      <diagonal/>
    </border>
    <border>
      <left/>
      <right style="medium">
        <color theme="0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/>
      <diagonal/>
    </border>
    <border>
      <left style="medium">
        <color theme="0"/>
      </left>
      <right style="thin">
        <color theme="0"/>
      </right>
      <top/>
      <bottom style="medium">
        <color theme="9" tint="-0.24994659260841701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thin">
        <color theme="0"/>
      </bottom>
      <diagonal/>
    </border>
    <border>
      <left/>
      <right style="medium">
        <color theme="9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0"/>
      </right>
      <top/>
      <bottom/>
      <diagonal/>
    </border>
    <border>
      <left style="medium">
        <color theme="9" tint="-0.24994659260841701"/>
      </left>
      <right style="medium">
        <color theme="0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/>
      <bottom/>
      <diagonal/>
    </border>
    <border>
      <left/>
      <right style="thin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0"/>
      </left>
      <right/>
      <top/>
      <bottom/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medium">
        <color theme="9" tint="-0.24994659260841701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9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9" tint="-0.24994659260841701"/>
      </bottom>
      <diagonal/>
    </border>
    <border>
      <left/>
      <right style="thin">
        <color theme="0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0"/>
      </left>
      <right style="thin">
        <color theme="9" tint="-0.24994659260841701"/>
      </right>
      <top/>
      <bottom/>
      <diagonal/>
    </border>
    <border>
      <left style="medium">
        <color theme="9" tint="-0.24994659260841701"/>
      </left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48">
    <xf numFmtId="0" fontId="0" fillId="0" borderId="0" xfId="0"/>
    <xf numFmtId="3" fontId="0" fillId="0" borderId="0" xfId="0" applyNumberFormat="1"/>
    <xf numFmtId="0" fontId="4" fillId="0" borderId="0" xfId="1" applyFont="1"/>
    <xf numFmtId="0" fontId="2" fillId="0" borderId="0" xfId="0" applyFont="1"/>
    <xf numFmtId="0" fontId="0" fillId="0" borderId="0" xfId="0" applyAlignment="1">
      <alignment horizontal="left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3" fontId="5" fillId="3" borderId="0" xfId="0" applyNumberFormat="1" applyFont="1" applyFill="1"/>
    <xf numFmtId="164" fontId="5" fillId="3" borderId="0" xfId="0" applyNumberFormat="1" applyFont="1" applyFill="1"/>
    <xf numFmtId="4" fontId="0" fillId="0" borderId="0" xfId="0" applyNumberFormat="1" applyAlignment="1">
      <alignment horizontal="center"/>
    </xf>
    <xf numFmtId="4" fontId="5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4" fontId="0" fillId="4" borderId="0" xfId="0" applyNumberFormat="1" applyFill="1"/>
    <xf numFmtId="164" fontId="9" fillId="3" borderId="0" xfId="0" applyNumberFormat="1" applyFont="1" applyFill="1"/>
    <xf numFmtId="164" fontId="10" fillId="0" borderId="0" xfId="0" applyNumberFormat="1" applyFont="1"/>
    <xf numFmtId="164" fontId="0" fillId="0" borderId="0" xfId="0" applyNumberFormat="1"/>
    <xf numFmtId="0" fontId="5" fillId="2" borderId="5" xfId="0" applyFont="1" applyFill="1" applyBorder="1" applyAlignment="1">
      <alignment horizontal="center"/>
    </xf>
    <xf numFmtId="164" fontId="0" fillId="4" borderId="0" xfId="0" applyNumberFormat="1" applyFill="1" applyAlignment="1">
      <alignment horizontal="right"/>
    </xf>
    <xf numFmtId="0" fontId="5" fillId="3" borderId="8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2" borderId="26" xfId="0" applyFont="1" applyFill="1" applyBorder="1"/>
    <xf numFmtId="0" fontId="5" fillId="2" borderId="27" xfId="0" applyFont="1" applyFill="1" applyBorder="1"/>
    <xf numFmtId="0" fontId="5" fillId="2" borderId="8" xfId="0" applyFont="1" applyFill="1" applyBorder="1" applyAlignment="1">
      <alignment horizontal="left"/>
    </xf>
    <xf numFmtId="0" fontId="5" fillId="5" borderId="6" xfId="0" applyFont="1" applyFill="1" applyBorder="1"/>
    <xf numFmtId="0" fontId="5" fillId="5" borderId="2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0" fillId="5" borderId="0" xfId="0" applyFill="1"/>
    <xf numFmtId="1" fontId="5" fillId="5" borderId="0" xfId="0" applyNumberFormat="1" applyFont="1" applyFill="1" applyAlignment="1">
      <alignment horizontal="center"/>
    </xf>
    <xf numFmtId="1" fontId="0" fillId="5" borderId="0" xfId="0" applyNumberFormat="1" applyFill="1"/>
    <xf numFmtId="0" fontId="5" fillId="3" borderId="28" xfId="0" applyFont="1" applyFill="1" applyBorder="1" applyAlignment="1" applyProtection="1">
      <alignment horizontal="left"/>
      <protection locked="0"/>
    </xf>
    <xf numFmtId="3" fontId="5" fillId="3" borderId="1" xfId="0" applyNumberFormat="1" applyFont="1" applyFill="1" applyBorder="1" applyProtection="1">
      <protection locked="0"/>
    </xf>
    <xf numFmtId="3" fontId="5" fillId="3" borderId="3" xfId="0" applyNumberFormat="1" applyFont="1" applyFill="1" applyBorder="1" applyProtection="1">
      <protection locked="0"/>
    </xf>
    <xf numFmtId="0" fontId="5" fillId="3" borderId="28" xfId="0" applyFont="1" applyFill="1" applyBorder="1" applyAlignment="1">
      <alignment horizontal="left"/>
    </xf>
    <xf numFmtId="3" fontId="5" fillId="3" borderId="1" xfId="0" applyNumberFormat="1" applyFont="1" applyFill="1" applyBorder="1"/>
    <xf numFmtId="3" fontId="5" fillId="3" borderId="3" xfId="0" applyNumberFormat="1" applyFont="1" applyFill="1" applyBorder="1"/>
    <xf numFmtId="0" fontId="6" fillId="5" borderId="0" xfId="0" applyFont="1" applyFill="1"/>
    <xf numFmtId="0" fontId="5" fillId="5" borderId="0" xfId="0" applyFont="1" applyFill="1"/>
    <xf numFmtId="0" fontId="2" fillId="5" borderId="0" xfId="0" applyFont="1" applyFill="1"/>
    <xf numFmtId="164" fontId="0" fillId="5" borderId="0" xfId="0" applyNumberFormat="1" applyFill="1"/>
    <xf numFmtId="164" fontId="0" fillId="5" borderId="0" xfId="0" applyNumberFormat="1" applyFill="1" applyAlignment="1">
      <alignment horizontal="center"/>
    </xf>
    <xf numFmtId="164" fontId="0" fillId="5" borderId="0" xfId="0" applyNumberFormat="1" applyFill="1" applyAlignment="1">
      <alignment horizontal="right"/>
    </xf>
    <xf numFmtId="164" fontId="2" fillId="5" borderId="0" xfId="0" applyNumberFormat="1" applyFont="1" applyFill="1"/>
    <xf numFmtId="164" fontId="5" fillId="3" borderId="1" xfId="0" applyNumberFormat="1" applyFont="1" applyFill="1" applyBorder="1" applyAlignment="1">
      <alignment horizontal="right"/>
    </xf>
    <xf numFmtId="164" fontId="6" fillId="5" borderId="0" xfId="0" applyNumberFormat="1" applyFont="1" applyFill="1" applyAlignment="1">
      <alignment horizontal="right"/>
    </xf>
    <xf numFmtId="164" fontId="5" fillId="5" borderId="0" xfId="0" applyNumberFormat="1" applyFont="1" applyFill="1" applyAlignment="1">
      <alignment horizontal="right"/>
    </xf>
    <xf numFmtId="0" fontId="0" fillId="5" borderId="7" xfId="0" applyFill="1" applyBorder="1" applyAlignment="1">
      <alignment horizontal="left" indent="1"/>
    </xf>
    <xf numFmtId="3" fontId="0" fillId="5" borderId="0" xfId="0" applyNumberFormat="1" applyFill="1"/>
    <xf numFmtId="3" fontId="0" fillId="5" borderId="4" xfId="0" applyNumberFormat="1" applyFill="1" applyBorder="1"/>
    <xf numFmtId="0" fontId="0" fillId="5" borderId="24" xfId="0" applyFill="1" applyBorder="1" applyAlignment="1">
      <alignment horizontal="left" indent="1"/>
    </xf>
    <xf numFmtId="3" fontId="0" fillId="5" borderId="2" xfId="0" applyNumberFormat="1" applyFill="1" applyBorder="1"/>
    <xf numFmtId="0" fontId="3" fillId="5" borderId="0" xfId="1" applyFill="1"/>
    <xf numFmtId="0" fontId="14" fillId="0" borderId="0" xfId="4"/>
    <xf numFmtId="0" fontId="14" fillId="5" borderId="0" xfId="4" applyFill="1"/>
    <xf numFmtId="3" fontId="0" fillId="5" borderId="29" xfId="0" applyNumberFormat="1" applyFill="1" applyBorder="1"/>
    <xf numFmtId="3" fontId="0" fillId="5" borderId="30" xfId="0" applyNumberFormat="1" applyFill="1" applyBorder="1"/>
    <xf numFmtId="3" fontId="0" fillId="5" borderId="21" xfId="0" applyNumberFormat="1" applyFill="1" applyBorder="1"/>
    <xf numFmtId="3" fontId="0" fillId="5" borderId="23" xfId="0" applyNumberFormat="1" applyFill="1" applyBorder="1"/>
    <xf numFmtId="0" fontId="0" fillId="5" borderId="0" xfId="0" applyFill="1" applyAlignment="1">
      <alignment horizontal="left" indent="1"/>
    </xf>
    <xf numFmtId="4" fontId="5" fillId="3" borderId="22" xfId="0" applyNumberFormat="1" applyFont="1" applyFill="1" applyBorder="1" applyAlignment="1" applyProtection="1">
      <alignment horizontal="center"/>
      <protection locked="0"/>
    </xf>
    <xf numFmtId="4" fontId="0" fillId="5" borderId="21" xfId="0" applyNumberFormat="1" applyFill="1" applyBorder="1" applyAlignment="1" applyProtection="1">
      <alignment horizontal="center"/>
      <protection locked="0"/>
    </xf>
    <xf numFmtId="4" fontId="5" fillId="3" borderId="21" xfId="0" applyNumberFormat="1" applyFont="1" applyFill="1" applyBorder="1" applyAlignment="1" applyProtection="1">
      <alignment horizontal="center"/>
      <protection locked="0"/>
    </xf>
    <xf numFmtId="4" fontId="0" fillId="5" borderId="23" xfId="0" applyNumberFormat="1" applyFill="1" applyBorder="1" applyAlignment="1" applyProtection="1">
      <alignment horizontal="center"/>
      <protection locked="0"/>
    </xf>
    <xf numFmtId="164" fontId="0" fillId="5" borderId="16" xfId="0" applyNumberFormat="1" applyFill="1" applyBorder="1"/>
    <xf numFmtId="164" fontId="0" fillId="5" borderId="4" xfId="0" applyNumberFormat="1" applyFill="1" applyBorder="1"/>
    <xf numFmtId="164" fontId="5" fillId="3" borderId="15" xfId="0" applyNumberFormat="1" applyFont="1" applyFill="1" applyBorder="1"/>
    <xf numFmtId="164" fontId="5" fillId="3" borderId="3" xfId="0" applyNumberFormat="1" applyFont="1" applyFill="1" applyBorder="1"/>
    <xf numFmtId="164" fontId="5" fillId="2" borderId="0" xfId="0" applyNumberFormat="1" applyFont="1" applyFill="1"/>
    <xf numFmtId="164" fontId="0" fillId="5" borderId="8" xfId="0" applyNumberFormat="1" applyFill="1" applyBorder="1"/>
    <xf numFmtId="164" fontId="0" fillId="5" borderId="21" xfId="0" applyNumberFormat="1" applyFill="1" applyBorder="1"/>
    <xf numFmtId="164" fontId="0" fillId="5" borderId="29" xfId="0" applyNumberFormat="1" applyFill="1" applyBorder="1"/>
    <xf numFmtId="164" fontId="0" fillId="5" borderId="6" xfId="0" applyNumberFormat="1" applyFill="1" applyBorder="1"/>
    <xf numFmtId="164" fontId="0" fillId="5" borderId="23" xfId="0" applyNumberFormat="1" applyFill="1" applyBorder="1"/>
    <xf numFmtId="164" fontId="0" fillId="5" borderId="30" xfId="0" applyNumberFormat="1" applyFill="1" applyBorder="1"/>
    <xf numFmtId="164" fontId="5" fillId="3" borderId="15" xfId="0" applyNumberFormat="1" applyFont="1" applyFill="1" applyBorder="1" applyProtection="1">
      <protection locked="0"/>
    </xf>
    <xf numFmtId="164" fontId="5" fillId="3" borderId="3" xfId="0" applyNumberFormat="1" applyFont="1" applyFill="1" applyBorder="1" applyProtection="1">
      <protection locked="0"/>
    </xf>
    <xf numFmtId="164" fontId="5" fillId="2" borderId="33" xfId="0" applyNumberFormat="1" applyFont="1" applyFill="1" applyBorder="1"/>
    <xf numFmtId="164" fontId="5" fillId="3" borderId="32" xfId="0" applyNumberFormat="1" applyFont="1" applyFill="1" applyBorder="1" applyProtection="1">
      <protection locked="0"/>
    </xf>
    <xf numFmtId="164" fontId="5" fillId="3" borderId="32" xfId="0" applyNumberFormat="1" applyFont="1" applyFill="1" applyBorder="1"/>
    <xf numFmtId="164" fontId="5" fillId="2" borderId="29" xfId="0" applyNumberFormat="1" applyFont="1" applyFill="1" applyBorder="1"/>
    <xf numFmtId="164" fontId="5" fillId="3" borderId="22" xfId="0" applyNumberFormat="1" applyFont="1" applyFill="1" applyBorder="1" applyAlignment="1">
      <alignment horizontal="right"/>
    </xf>
    <xf numFmtId="164" fontId="0" fillId="4" borderId="21" xfId="0" applyNumberFormat="1" applyFill="1" applyBorder="1" applyAlignment="1">
      <alignment horizontal="right"/>
    </xf>
    <xf numFmtId="164" fontId="5" fillId="3" borderId="21" xfId="0" applyNumberFormat="1" applyFont="1" applyFill="1" applyBorder="1"/>
    <xf numFmtId="164" fontId="0" fillId="4" borderId="21" xfId="0" applyNumberFormat="1" applyFill="1" applyBorder="1"/>
    <xf numFmtId="164" fontId="0" fillId="4" borderId="20" xfId="0" applyNumberFormat="1" applyFill="1" applyBorder="1" applyAlignment="1">
      <alignment horizontal="right"/>
    </xf>
    <xf numFmtId="3" fontId="5" fillId="2" borderId="31" xfId="0" applyNumberFormat="1" applyFont="1" applyFill="1" applyBorder="1"/>
    <xf numFmtId="3" fontId="5" fillId="2" borderId="33" xfId="0" applyNumberFormat="1" applyFont="1" applyFill="1" applyBorder="1"/>
    <xf numFmtId="3" fontId="5" fillId="3" borderId="22" xfId="0" applyNumberFormat="1" applyFont="1" applyFill="1" applyBorder="1" applyProtection="1">
      <protection locked="0"/>
    </xf>
    <xf numFmtId="3" fontId="5" fillId="3" borderId="22" xfId="0" applyNumberFormat="1" applyFont="1" applyFill="1" applyBorder="1"/>
    <xf numFmtId="3" fontId="5" fillId="2" borderId="21" xfId="0" applyNumberFormat="1" applyFont="1" applyFill="1" applyBorder="1"/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 applyProtection="1">
      <alignment horizontal="center"/>
      <protection locked="0"/>
    </xf>
    <xf numFmtId="4" fontId="5" fillId="3" borderId="13" xfId="0" applyNumberFormat="1" applyFont="1" applyFill="1" applyBorder="1" applyAlignment="1" applyProtection="1">
      <alignment horizontal="center"/>
      <protection locked="0"/>
    </xf>
    <xf numFmtId="4" fontId="0" fillId="5" borderId="14" xfId="0" applyNumberFormat="1" applyFill="1" applyBorder="1" applyAlignment="1" applyProtection="1">
      <alignment horizontal="center"/>
      <protection locked="0"/>
    </xf>
    <xf numFmtId="4" fontId="5" fillId="3" borderId="14" xfId="0" applyNumberFormat="1" applyFont="1" applyFill="1" applyBorder="1" applyAlignment="1" applyProtection="1">
      <alignment horizontal="center"/>
      <protection locked="0"/>
    </xf>
    <xf numFmtId="4" fontId="0" fillId="5" borderId="25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5" fillId="2" borderId="33" xfId="0" applyFont="1" applyFill="1" applyBorder="1" applyAlignment="1">
      <alignment horizontal="left"/>
    </xf>
    <xf numFmtId="4" fontId="0" fillId="0" borderId="0" xfId="0" applyNumberFormat="1"/>
    <xf numFmtId="4" fontId="5" fillId="2" borderId="0" xfId="0" applyNumberFormat="1" applyFont="1" applyFill="1"/>
    <xf numFmtId="2" fontId="0" fillId="0" borderId="0" xfId="0" applyNumberFormat="1"/>
    <xf numFmtId="2" fontId="5" fillId="2" borderId="0" xfId="0" applyNumberFormat="1" applyFont="1" applyFill="1"/>
    <xf numFmtId="0" fontId="5" fillId="2" borderId="38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0" fontId="5" fillId="2" borderId="36" xfId="0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/>
      <protection locked="0"/>
    </xf>
    <xf numFmtId="4" fontId="0" fillId="5" borderId="2" xfId="0" applyNumberFormat="1" applyFill="1" applyBorder="1" applyAlignment="1" applyProtection="1">
      <alignment horizontal="center"/>
      <protection locked="0"/>
    </xf>
    <xf numFmtId="0" fontId="5" fillId="3" borderId="37" xfId="0" applyFont="1" applyFill="1" applyBorder="1" applyAlignment="1">
      <alignment horizontal="center"/>
    </xf>
    <xf numFmtId="0" fontId="5" fillId="3" borderId="40" xfId="0" applyFont="1" applyFill="1" applyBorder="1" applyAlignment="1">
      <alignment horizontal="center"/>
    </xf>
    <xf numFmtId="0" fontId="13" fillId="5" borderId="0" xfId="1" applyFont="1" applyFill="1" applyAlignment="1">
      <alignment horizontal="center" vertical="center"/>
    </xf>
    <xf numFmtId="17" fontId="11" fillId="5" borderId="0" xfId="1" applyNumberFormat="1" applyFont="1" applyFill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 vertical="center" wrapText="1"/>
    </xf>
    <xf numFmtId="4" fontId="5" fillId="3" borderId="37" xfId="0" applyNumberFormat="1" applyFont="1" applyFill="1" applyBorder="1" applyAlignment="1">
      <alignment horizontal="center"/>
    </xf>
    <xf numFmtId="1" fontId="5" fillId="3" borderId="37" xfId="0" applyNumberFormat="1" applyFont="1" applyFill="1" applyBorder="1" applyAlignment="1">
      <alignment horizontal="center"/>
    </xf>
    <xf numFmtId="10" fontId="0" fillId="4" borderId="0" xfId="0" applyNumberFormat="1" applyFill="1"/>
    <xf numFmtId="10" fontId="5" fillId="3" borderId="0" xfId="0" applyNumberFormat="1" applyFont="1" applyFill="1"/>
    <xf numFmtId="3" fontId="5" fillId="3" borderId="15" xfId="0" applyNumberFormat="1" applyFont="1" applyFill="1" applyBorder="1" applyProtection="1">
      <protection locked="0"/>
    </xf>
    <xf numFmtId="3" fontId="0" fillId="5" borderId="16" xfId="0" applyNumberFormat="1" applyFill="1" applyBorder="1"/>
    <xf numFmtId="3" fontId="5" fillId="3" borderId="15" xfId="0" applyNumberFormat="1" applyFont="1" applyFill="1" applyBorder="1"/>
    <xf numFmtId="3" fontId="5" fillId="2" borderId="29" xfId="0" applyNumberFormat="1" applyFont="1" applyFill="1" applyBorder="1"/>
    <xf numFmtId="3" fontId="0" fillId="5" borderId="41" xfId="0" applyNumberFormat="1" applyFill="1" applyBorder="1"/>
    <xf numFmtId="4" fontId="0" fillId="5" borderId="0" xfId="0" applyNumberFormat="1" applyFill="1" applyBorder="1" applyAlignment="1" applyProtection="1">
      <alignment horizontal="center"/>
      <protection locked="0"/>
    </xf>
    <xf numFmtId="4" fontId="5" fillId="3" borderId="0" xfId="0" applyNumberFormat="1" applyFont="1" applyFill="1" applyBorder="1" applyAlignment="1" applyProtection="1">
      <alignment horizontal="center"/>
      <protection locked="0"/>
    </xf>
    <xf numFmtId="4" fontId="5" fillId="3" borderId="15" xfId="0" applyNumberFormat="1" applyFont="1" applyFill="1" applyBorder="1" applyAlignment="1" applyProtection="1">
      <alignment horizontal="center"/>
      <protection locked="0"/>
    </xf>
    <xf numFmtId="4" fontId="0" fillId="5" borderId="16" xfId="0" applyNumberFormat="1" applyFill="1" applyBorder="1" applyAlignment="1" applyProtection="1">
      <alignment horizontal="center"/>
      <protection locked="0"/>
    </xf>
    <xf numFmtId="4" fontId="5" fillId="3" borderId="42" xfId="0" applyNumberFormat="1" applyFont="1" applyFill="1" applyBorder="1" applyAlignment="1" applyProtection="1">
      <alignment horizontal="center"/>
      <protection locked="0"/>
    </xf>
    <xf numFmtId="4" fontId="0" fillId="5" borderId="41" xfId="0" applyNumberFormat="1" applyFill="1" applyBorder="1" applyAlignment="1" applyProtection="1">
      <alignment horizontal="center"/>
      <protection locked="0"/>
    </xf>
    <xf numFmtId="164" fontId="5" fillId="3" borderId="32" xfId="0" applyNumberFormat="1" applyFont="1" applyFill="1" applyBorder="1" applyAlignment="1">
      <alignment horizontal="right"/>
    </xf>
    <xf numFmtId="164" fontId="0" fillId="4" borderId="29" xfId="0" applyNumberFormat="1" applyFill="1" applyBorder="1" applyAlignment="1">
      <alignment horizontal="right"/>
    </xf>
    <xf numFmtId="164" fontId="5" fillId="3" borderId="29" xfId="0" applyNumberFormat="1" applyFont="1" applyFill="1" applyBorder="1"/>
    <xf numFmtId="164" fontId="0" fillId="4" borderId="29" xfId="0" applyNumberFormat="1" applyFill="1" applyBorder="1"/>
    <xf numFmtId="0" fontId="5" fillId="3" borderId="43" xfId="0" applyFont="1" applyFill="1" applyBorder="1" applyAlignment="1">
      <alignment horizontal="center"/>
    </xf>
  </cellXfs>
  <cellStyles count="5">
    <cellStyle name="Hiperligação" xfId="4" builtinId="8"/>
    <cellStyle name="Normal" xfId="0" builtinId="0"/>
    <cellStyle name="Normal 2" xfId="2" xr:uid="{1A922EC9-BE1D-4D5A-BB65-0367A2771374}"/>
    <cellStyle name="Normal 3" xfId="1" xr:uid="{E2D01969-4FF2-4718-8E9E-965A52F98F55}"/>
    <cellStyle name="Percentagem 2" xfId="3" xr:uid="{EC7F2015-8014-4F58-B856-2C5513F1D1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66900" cy="781050"/>
    <xdr:pic>
      <xdr:nvPicPr>
        <xdr:cNvPr id="2" name="Imagem 2">
          <a:extLst>
            <a:ext uri="{FF2B5EF4-FFF2-40B4-BE49-F238E27FC236}">
              <a16:creationId xmlns:a16="http://schemas.microsoft.com/office/drawing/2014/main" id="{6CA381CE-1A0A-4618-9BD0-A60E7A9C3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C10CC-0E51-40DE-B09A-E5C56F22188D}">
  <dimension ref="A2:M33"/>
  <sheetViews>
    <sheetView showGridLines="0" showRowColHeaders="0" tabSelected="1" workbookViewId="0">
      <selection activeCell="D5" sqref="D5"/>
    </sheetView>
  </sheetViews>
  <sheetFormatPr defaultRowHeight="15"/>
  <cols>
    <col min="1" max="16384" width="9.140625" style="55"/>
  </cols>
  <sheetData>
    <row r="2" spans="1:13" ht="15" customHeight="1">
      <c r="D2" s="116" t="s">
        <v>92</v>
      </c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" customHeight="1"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ht="15.75">
      <c r="D4" s="117" t="s">
        <v>94</v>
      </c>
      <c r="E4" s="117"/>
      <c r="F4" s="117"/>
      <c r="G4" s="117"/>
      <c r="H4" s="117"/>
      <c r="I4" s="117"/>
      <c r="J4" s="117"/>
      <c r="K4" s="117"/>
      <c r="L4" s="117"/>
    </row>
    <row r="6" spans="1:13" ht="15" customHeight="1"/>
    <row r="7" spans="1:13" ht="15" customHeight="1">
      <c r="A7" s="56" t="s">
        <v>91</v>
      </c>
    </row>
    <row r="8" spans="1:13" ht="15" customHeight="1"/>
    <row r="9" spans="1:13" ht="15" customHeight="1">
      <c r="A9" s="56" t="s">
        <v>90</v>
      </c>
    </row>
    <row r="10" spans="1:13" ht="15" customHeight="1"/>
    <row r="11" spans="1:13" ht="15" customHeight="1">
      <c r="A11" s="56" t="s">
        <v>89</v>
      </c>
    </row>
    <row r="12" spans="1:13" ht="15" customHeight="1"/>
    <row r="13" spans="1:13" ht="15" customHeight="1">
      <c r="A13" s="56" t="s">
        <v>88</v>
      </c>
    </row>
    <row r="15" spans="1:13">
      <c r="A15" s="57" t="s">
        <v>87</v>
      </c>
    </row>
    <row r="17" spans="1:1">
      <c r="A17" s="57" t="s">
        <v>86</v>
      </c>
    </row>
    <row r="19" spans="1:1">
      <c r="A19" s="57" t="s">
        <v>85</v>
      </c>
    </row>
    <row r="21" spans="1:1">
      <c r="A21" s="57" t="s">
        <v>84</v>
      </c>
    </row>
    <row r="23" spans="1:1">
      <c r="A23" s="57" t="s">
        <v>83</v>
      </c>
    </row>
    <row r="25" spans="1:1">
      <c r="A25" s="57" t="s">
        <v>82</v>
      </c>
    </row>
    <row r="27" spans="1:1">
      <c r="A27" s="57" t="s">
        <v>81</v>
      </c>
    </row>
    <row r="29" spans="1:1">
      <c r="A29" s="57" t="s">
        <v>80</v>
      </c>
    </row>
    <row r="31" spans="1:1">
      <c r="A31" s="57" t="s">
        <v>79</v>
      </c>
    </row>
    <row r="33" spans="1:1">
      <c r="A33" s="57" t="s">
        <v>78</v>
      </c>
    </row>
  </sheetData>
  <mergeCells count="2">
    <mergeCell ref="D2:M3"/>
    <mergeCell ref="D4:L4"/>
  </mergeCells>
  <hyperlinks>
    <hyperlink ref="A7" location="'1'!A1" display="1. EVOLUÇÃO DAS VENDAS DE VINHO TRANQUILO CERTIFICADO NO MERCADO NACIONAL POR ÁREA NIELSEN" xr:uid="{0C0EA82E-1E09-4C2D-8AD8-4A6EEE9B0CB2}"/>
    <hyperlink ref="A9" location="'2'!A1" display="2. EVOLUÇÃO DAS VENDAS DE VINHO TRANQUILO CERTIFICADO NO MERCADO NACIONAL POR ÁREA NIELSEN E ÁREA VITIVINÍCOLA" xr:uid="{42B6FAEE-B027-4F92-A33A-89E732B3C5B8}"/>
    <hyperlink ref="A11" location="'3'!A1" display="3. CVR VINHOS VERDES - EVOLUÇÃO DAS VENDAS DE VINHO TRANQUILO CERTIFICADO NO MERCADO NACIONAL POR ÁREA NIELSEN" xr:uid="{12C4558C-E940-4921-92E4-9888CCBF1467}"/>
    <hyperlink ref="A13" location="'4'!A1" display="4. CVR TRÁS-OS-MONTES  - EVOLUÇÃO DAS VENDAS DE VINHO TRANQUILO CERTIFICADO NO MERCADO NACIONAL POR ÁREA NIELSEN" xr:uid="{4FE5A5E8-CB03-4378-93E2-0003D6238E80}"/>
    <hyperlink ref="A15" location="'5'!A1" display="5. IVDP - EVOLUÇÃO DAS VENDAS DE VINHO TRANQUILO CERTIFICADO NO MERCADO NACIONAL POR ÁREA NIELSEN" xr:uid="{1DEC6F80-AD6B-43A6-B832-CDC6EB539C80}"/>
    <hyperlink ref="A17" location="'6'!A1" display="6. CVR TÁVORA-VAROSA - EVOLUÇÃO DAS VENDAS DE VINHO TRANQUILO CERTIFICADO NO MERCADO NACIONAL POR ÁREA NIELSEN" xr:uid="{A2F4248E-75F3-4FCD-81BE-CB2FF68CA9E9}"/>
    <hyperlink ref="A19" location="'7'!A1" display="7. CV BAIRRADA - EVOLUÇÃO DAS VENDAS DE VINHO TRANQUILO CERTIFICADO NO MERCADO NACIONAL POR ÁREA NIELSEN" xr:uid="{B48686A8-930E-407E-974D-11012E2458AE}"/>
    <hyperlink ref="A21" location="'8'!A1" display="8. CVR DÃO - EVOLUÇÃO DAS VENDAS DE VINHO TRANQUILO CERTIFICADO NO MERCADO NACIONAL POR ÁREA NIELSEN" xr:uid="{410C87D9-F5E2-4C65-A51E-64C9D090CE0F}"/>
    <hyperlink ref="A23" location="'9'!A1" display="9. CVR BEIRA INTERIOR - EVOLUÇÃO DAS VENDAS DE VINHO TRANQUILO CERTIFICADO NO MERCADO NACIONAL POR ÁREA NIELSEN" xr:uid="{75BF29C7-58F3-4DA4-83A6-2FBEA4234593}"/>
    <hyperlink ref="A25" location="'10'!A1" display="10. CVR LISBOA - EVOLUÇÃO DAS VENDAS DE VINHO TRANQUILO CERTIFICADO NO MERCADO NACIONAL POR ÁREA NIELSEN" xr:uid="{C4344FF5-0A33-46C2-B49B-E80DDF54CA3B}"/>
    <hyperlink ref="A27" location="'11'!A1" display="11. CVR TEJO - EVOLUÇÃO DAS VENDAS DE VINHO TRANQUILO CERTIFICADO NO MERCADO NACIONAL POR ÁREA NIELSEN" xr:uid="{40DB3873-0AF2-4331-B3B6-15DFBDFEC156}"/>
    <hyperlink ref="A29" location="'12'!A1" display="12. CVR PENÍSULA SETÚBAL - EVOLUÇÃO DAS VENDAS DE VINHO TRANQUILO CERTIFICADO NO MERCADO NACIONAL POR ÁREA NIELSEN" xr:uid="{1FBBBAAD-6AE6-4411-B607-B27335C72C76}"/>
    <hyperlink ref="A31" location="'13'!A1" display="13. CVR ALENTEJANA - EVOLUÇÃO DAS VENDAS DE VINHO TRANQUILO CERTIFICADO NO MERCADO NACIONAL POR ÁREA NIELSEN" xr:uid="{7590C3E9-C80A-4FCC-85B5-E476EEAC5EE6}"/>
    <hyperlink ref="A33" location="'14'!A1" display="14. CV ALGARVE - EVOLUÇÃO DAS VENDAS DE VINHO TRANQUILO CERTIFICADO NO MERCADO NACIONAL POR ÁREA NIELSEN" xr:uid="{8FE98CB5-BBC1-42E5-A756-437C65DE3E6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9597F-B405-40DD-AB28-66D8928BDA68}">
  <dimension ref="A2:Q61"/>
  <sheetViews>
    <sheetView workbookViewId="0">
      <selection activeCell="B66" sqref="B66"/>
    </sheetView>
  </sheetViews>
  <sheetFormatPr defaultRowHeight="15"/>
  <cols>
    <col min="1" max="1" width="45.5703125" bestFit="1" customWidth="1"/>
    <col min="2" max="5" width="10.7109375" customWidth="1"/>
    <col min="6" max="6" width="1.7109375" customWidth="1"/>
    <col min="7" max="7" width="10.7109375" customWidth="1"/>
    <col min="8" max="8" width="1.7109375" customWidth="1"/>
    <col min="13" max="13" width="2" customWidth="1"/>
  </cols>
  <sheetData>
    <row r="2" spans="1:17">
      <c r="A2" s="2" t="s">
        <v>36</v>
      </c>
    </row>
    <row r="4" spans="1:17">
      <c r="A4" s="2" t="s">
        <v>15</v>
      </c>
    </row>
    <row r="5" spans="1:17">
      <c r="A5" s="2"/>
    </row>
    <row r="6" spans="1:17" ht="20.100000000000001" customHeight="1">
      <c r="A6" s="127" t="s">
        <v>16</v>
      </c>
      <c r="B6" s="118" t="s">
        <v>37</v>
      </c>
      <c r="C6" s="118"/>
      <c r="D6" s="118"/>
      <c r="E6" s="118"/>
      <c r="F6" s="3"/>
      <c r="G6" s="119" t="s">
        <v>95</v>
      </c>
      <c r="I6" s="118" t="s">
        <v>19</v>
      </c>
      <c r="J6" s="118"/>
      <c r="K6" s="118"/>
      <c r="L6" s="118"/>
      <c r="N6" s="118" t="s">
        <v>38</v>
      </c>
      <c r="O6" s="118"/>
      <c r="P6" s="118"/>
      <c r="Q6" s="118"/>
    </row>
    <row r="7" spans="1:17" ht="20.100000000000001" customHeight="1">
      <c r="A7" s="127"/>
      <c r="B7" s="114">
        <v>2019</v>
      </c>
      <c r="C7" s="5">
        <v>2020</v>
      </c>
      <c r="D7" s="24">
        <v>2021</v>
      </c>
      <c r="E7" s="8">
        <v>2021</v>
      </c>
      <c r="F7" s="9"/>
      <c r="G7" s="120"/>
      <c r="I7" s="109">
        <v>2019</v>
      </c>
      <c r="J7" s="5">
        <v>2020</v>
      </c>
      <c r="K7" s="24">
        <v>2020</v>
      </c>
      <c r="L7" s="8">
        <v>2021</v>
      </c>
      <c r="N7" s="5">
        <v>2019</v>
      </c>
      <c r="O7" s="5">
        <v>2020</v>
      </c>
      <c r="P7" s="24">
        <v>2021</v>
      </c>
      <c r="Q7" s="8">
        <v>2022</v>
      </c>
    </row>
    <row r="8" spans="1:17" ht="20.100000000000001" customHeight="1">
      <c r="A8" s="102" t="s">
        <v>0</v>
      </c>
      <c r="B8" s="1">
        <v>19535</v>
      </c>
      <c r="C8" s="1">
        <v>27094</v>
      </c>
      <c r="D8" s="1">
        <v>38795</v>
      </c>
      <c r="E8" s="1">
        <v>46579</v>
      </c>
      <c r="F8" s="1"/>
      <c r="G8" s="17">
        <f>(E8-D8)/D8</f>
        <v>0.20064441293981183</v>
      </c>
      <c r="I8" s="15">
        <f>B8/$B$21</f>
        <v>6.3598568828725E-2</v>
      </c>
      <c r="J8" s="15">
        <f>C8/$C$21</f>
        <v>6.7869041356679441E-2</v>
      </c>
      <c r="K8" s="15">
        <f>D8/$D$21</f>
        <v>6.5845975240080248E-2</v>
      </c>
      <c r="L8" s="15">
        <f>E8/$E$21</f>
        <v>6.8958829599340299E-2</v>
      </c>
      <c r="N8" s="15">
        <f>B8/'1'!B8</f>
        <v>3.0879297276662537E-3</v>
      </c>
      <c r="O8" s="15">
        <f>C8/'1'!C8</f>
        <v>4.197203176142957E-3</v>
      </c>
      <c r="P8" s="15">
        <f>D8/'1'!D8</f>
        <v>5.9436490895316248E-3</v>
      </c>
      <c r="Q8" s="15">
        <f>E8/'1'!E8</f>
        <v>7.7072951992183331E-3</v>
      </c>
    </row>
    <row r="9" spans="1:17" ht="20.100000000000001" customHeight="1">
      <c r="A9" s="102" t="s">
        <v>1</v>
      </c>
      <c r="B9" s="1">
        <v>35635</v>
      </c>
      <c r="C9" s="1">
        <v>48473</v>
      </c>
      <c r="D9" s="1">
        <v>77718</v>
      </c>
      <c r="E9" s="1">
        <v>95983</v>
      </c>
      <c r="F9" s="1"/>
      <c r="G9" s="17">
        <f t="shared" ref="G9:G21" si="0">(E9-D9)/D9</f>
        <v>0.23501634113075479</v>
      </c>
      <c r="I9" s="15">
        <f t="shared" ref="I9:I20" si="1">B9/$B$21</f>
        <v>0.11601407730799157</v>
      </c>
      <c r="J9" s="15">
        <f t="shared" ref="J9:J20" si="2">C9/$C$21</f>
        <v>0.12142230906039428</v>
      </c>
      <c r="K9" s="15">
        <f t="shared" ref="K9:K20" si="3">D9/$D$21</f>
        <v>0.13190920231237419</v>
      </c>
      <c r="L9" s="15">
        <f t="shared" ref="L9:L20" si="4">E9/$E$21</f>
        <v>0.14209998800818996</v>
      </c>
      <c r="N9" s="15">
        <f>B9/'1'!B9</f>
        <v>2.8007774426870237E-3</v>
      </c>
      <c r="O9" s="15">
        <f>C9/'1'!C9</f>
        <v>3.4890204866317317E-3</v>
      </c>
      <c r="P9" s="15">
        <f>D9/'1'!D9</f>
        <v>5.3183801707728465E-3</v>
      </c>
      <c r="Q9" s="15">
        <f>E9/'1'!E9</f>
        <v>7.0676402396383847E-3</v>
      </c>
    </row>
    <row r="10" spans="1:17" ht="20.100000000000001" customHeight="1">
      <c r="A10" s="102" t="s">
        <v>2</v>
      </c>
      <c r="B10" s="1">
        <v>9015</v>
      </c>
      <c r="C10" s="1">
        <v>13611</v>
      </c>
      <c r="D10" s="1">
        <v>20026</v>
      </c>
      <c r="E10" s="1">
        <v>23670</v>
      </c>
      <c r="F10" s="1"/>
      <c r="G10" s="17">
        <f t="shared" si="0"/>
        <v>0.1819634475182263</v>
      </c>
      <c r="I10" s="15">
        <f t="shared" si="1"/>
        <v>2.9349429126744608E-2</v>
      </c>
      <c r="J10" s="15">
        <f t="shared" si="2"/>
        <v>3.4094837303674755E-2</v>
      </c>
      <c r="K10" s="15">
        <f t="shared" si="3"/>
        <v>3.3989728061808146E-2</v>
      </c>
      <c r="L10" s="15">
        <f t="shared" si="4"/>
        <v>3.5042733777375747E-2</v>
      </c>
      <c r="N10" s="15">
        <f>B10/'1'!B10</f>
        <v>3.2634122078766428E-3</v>
      </c>
      <c r="O10" s="15">
        <f>C10/'1'!C10</f>
        <v>4.6413641675501433E-3</v>
      </c>
      <c r="P10" s="15">
        <f>D10/'1'!D10</f>
        <v>6.360658820181323E-3</v>
      </c>
      <c r="Q10" s="15">
        <f>E10/'1'!E10</f>
        <v>7.7764636309875816E-3</v>
      </c>
    </row>
    <row r="11" spans="1:17" ht="20.100000000000001" customHeight="1">
      <c r="A11" s="102" t="s">
        <v>3</v>
      </c>
      <c r="B11" s="1">
        <v>45560</v>
      </c>
      <c r="C11" s="1">
        <v>65158</v>
      </c>
      <c r="D11" s="1">
        <v>96754</v>
      </c>
      <c r="E11" s="1">
        <v>117648</v>
      </c>
      <c r="F11" s="1"/>
      <c r="G11" s="17">
        <f t="shared" si="0"/>
        <v>0.21594972817661284</v>
      </c>
      <c r="I11" s="15">
        <f t="shared" si="1"/>
        <v>0.14832612213139038</v>
      </c>
      <c r="J11" s="15">
        <f t="shared" si="2"/>
        <v>0.16321735427469253</v>
      </c>
      <c r="K11" s="15">
        <f t="shared" si="3"/>
        <v>0.16421862323440453</v>
      </c>
      <c r="L11" s="15">
        <f t="shared" si="4"/>
        <v>0.17417437868359537</v>
      </c>
      <c r="N11" s="15">
        <f>B11/'1'!B11</f>
        <v>3.3621891718469054E-3</v>
      </c>
      <c r="O11" s="15">
        <f>C11/'1'!C11</f>
        <v>4.4892470414223604E-3</v>
      </c>
      <c r="P11" s="15">
        <f>D11/'1'!D11</f>
        <v>6.346093427686713E-3</v>
      </c>
      <c r="Q11" s="15">
        <f>E11/'1'!E11</f>
        <v>8.0789202725770354E-3</v>
      </c>
    </row>
    <row r="12" spans="1:17" ht="20.100000000000001" customHeight="1">
      <c r="A12" s="102" t="s">
        <v>4</v>
      </c>
      <c r="B12" s="1">
        <v>24885</v>
      </c>
      <c r="C12" s="1">
        <v>38208</v>
      </c>
      <c r="D12" s="1">
        <v>43615</v>
      </c>
      <c r="E12" s="1">
        <v>58075</v>
      </c>
      <c r="F12" s="1"/>
      <c r="G12" s="17">
        <f t="shared" si="0"/>
        <v>0.33153731514387252</v>
      </c>
      <c r="I12" s="15">
        <f t="shared" si="1"/>
        <v>8.1016144627735945E-2</v>
      </c>
      <c r="J12" s="15">
        <f t="shared" si="2"/>
        <v>9.5709025325016905E-2</v>
      </c>
      <c r="K12" s="15">
        <f t="shared" si="3"/>
        <v>7.402686454687718E-2</v>
      </c>
      <c r="L12" s="15">
        <f t="shared" si="4"/>
        <v>8.5978317030887055E-2</v>
      </c>
      <c r="N12" s="15">
        <f>B12/'1'!B12</f>
        <v>2.2585430514064728E-3</v>
      </c>
      <c r="O12" s="15">
        <f>C12/'1'!C12</f>
        <v>3.3938210038330602E-3</v>
      </c>
      <c r="P12" s="15">
        <f>D12/'1'!D12</f>
        <v>3.7208915841477307E-3</v>
      </c>
      <c r="Q12" s="15">
        <f>E12/'1'!E12</f>
        <v>5.1384842519946296E-3</v>
      </c>
    </row>
    <row r="13" spans="1:17" ht="20.100000000000001" customHeight="1">
      <c r="A13" s="102" t="s">
        <v>5</v>
      </c>
      <c r="B13" s="1">
        <v>18556</v>
      </c>
      <c r="C13" s="1">
        <v>29969</v>
      </c>
      <c r="D13" s="1">
        <v>48279</v>
      </c>
      <c r="E13" s="1">
        <v>53856</v>
      </c>
      <c r="F13" s="1"/>
      <c r="G13" s="17">
        <f t="shared" si="0"/>
        <v>0.11551606288448393</v>
      </c>
      <c r="I13" s="15">
        <f t="shared" si="1"/>
        <v>6.0411315238588233E-2</v>
      </c>
      <c r="J13" s="15">
        <f t="shared" si="2"/>
        <v>7.5070764760401795E-2</v>
      </c>
      <c r="K13" s="15">
        <f t="shared" si="3"/>
        <v>8.1942978183163664E-2</v>
      </c>
      <c r="L13" s="15">
        <f t="shared" si="4"/>
        <v>7.9732212518561399E-2</v>
      </c>
      <c r="N13" s="15">
        <f>B13/'1'!B13</f>
        <v>2.5435481180334629E-3</v>
      </c>
      <c r="O13" s="15">
        <f>C13/'1'!C13</f>
        <v>3.9300586210685969E-3</v>
      </c>
      <c r="P13" s="15">
        <f>D13/'1'!D13</f>
        <v>6.2680430681122416E-3</v>
      </c>
      <c r="Q13" s="15">
        <f>E13/'1'!E13</f>
        <v>7.5458310880506686E-3</v>
      </c>
    </row>
    <row r="14" spans="1:17" ht="20.100000000000001" customHeight="1">
      <c r="A14" s="102" t="s">
        <v>6</v>
      </c>
      <c r="B14" s="1">
        <v>10379</v>
      </c>
      <c r="C14" s="1">
        <v>14330</v>
      </c>
      <c r="D14" s="1">
        <v>21557</v>
      </c>
      <c r="E14" s="1">
        <v>23527</v>
      </c>
      <c r="F14" s="1"/>
      <c r="G14" s="17">
        <f t="shared" si="0"/>
        <v>9.1385628798070231E-2</v>
      </c>
      <c r="I14" s="15">
        <f t="shared" si="1"/>
        <v>3.3790097050081229E-2</v>
      </c>
      <c r="J14" s="15">
        <f t="shared" si="2"/>
        <v>3.5895894391423058E-2</v>
      </c>
      <c r="K14" s="15">
        <f t="shared" si="3"/>
        <v>3.6588263648676629E-2</v>
      </c>
      <c r="L14" s="15">
        <f t="shared" si="4"/>
        <v>3.4831026513743944E-2</v>
      </c>
      <c r="N14" s="15">
        <f>B14/'1'!B14</f>
        <v>4.1678479384030702E-3</v>
      </c>
      <c r="O14" s="15">
        <f>C14/'1'!C14</f>
        <v>5.4141933475318951E-3</v>
      </c>
      <c r="P14" s="15">
        <f>D14/'1'!D14</f>
        <v>7.8215821532808052E-3</v>
      </c>
      <c r="Q14" s="15">
        <f>E14/'1'!E14</f>
        <v>9.1952738160796712E-3</v>
      </c>
    </row>
    <row r="15" spans="1:17" ht="20.100000000000001" customHeight="1">
      <c r="A15" s="102" t="s">
        <v>7</v>
      </c>
      <c r="B15" s="1">
        <v>8861</v>
      </c>
      <c r="C15" s="1">
        <v>12468</v>
      </c>
      <c r="D15" s="1">
        <v>24285</v>
      </c>
      <c r="E15" s="1">
        <v>26752</v>
      </c>
      <c r="F15" s="1"/>
      <c r="G15" s="17">
        <f t="shared" si="0"/>
        <v>0.10158534074531604</v>
      </c>
      <c r="I15" s="15">
        <f t="shared" si="1"/>
        <v>2.8848063393464664E-2</v>
      </c>
      <c r="J15" s="15">
        <f t="shared" si="2"/>
        <v>3.1231682573081836E-2</v>
      </c>
      <c r="K15" s="15">
        <f t="shared" si="3"/>
        <v>4.1218443322730988E-2</v>
      </c>
      <c r="L15" s="15">
        <f t="shared" si="4"/>
        <v>3.9605543473272331E-2</v>
      </c>
      <c r="N15" s="15">
        <f>B15/'1'!B15</f>
        <v>2.6443294784991929E-3</v>
      </c>
      <c r="O15" s="15">
        <f>C15/'1'!C15</f>
        <v>3.4605629604300115E-3</v>
      </c>
      <c r="P15" s="15">
        <f>D15/'1'!D15</f>
        <v>6.1244871041528483E-3</v>
      </c>
      <c r="Q15" s="15">
        <f>E15/'1'!E15</f>
        <v>7.076059974051978E-3</v>
      </c>
    </row>
    <row r="16" spans="1:17" ht="20.100000000000001" customHeight="1">
      <c r="A16" s="102" t="s">
        <v>8</v>
      </c>
      <c r="B16" s="1">
        <v>96421</v>
      </c>
      <c r="C16" s="1">
        <v>99881</v>
      </c>
      <c r="D16" s="1">
        <v>138224</v>
      </c>
      <c r="E16" s="1">
        <v>134452</v>
      </c>
      <c r="F16" s="1"/>
      <c r="G16" s="17">
        <f t="shared" si="0"/>
        <v>-2.7289038083111471E-2</v>
      </c>
      <c r="I16" s="15">
        <f t="shared" si="1"/>
        <v>0.31391029460120262</v>
      </c>
      <c r="J16" s="15">
        <f t="shared" si="2"/>
        <v>0.2501966383607625</v>
      </c>
      <c r="K16" s="15">
        <f t="shared" si="3"/>
        <v>0.23460482231176316</v>
      </c>
      <c r="L16" s="15">
        <f t="shared" si="4"/>
        <v>0.19905220286589456</v>
      </c>
      <c r="N16" s="15">
        <f>B16/'1'!B16</f>
        <v>2.0524862243032113E-2</v>
      </c>
      <c r="O16" s="15">
        <f>C16/'1'!C16</f>
        <v>2.1314398961520299E-2</v>
      </c>
      <c r="P16" s="15">
        <f>D16/'1'!D16</f>
        <v>2.5650185170717623E-2</v>
      </c>
      <c r="Q16" s="15">
        <f>E16/'1'!E16</f>
        <v>2.6034076734420739E-2</v>
      </c>
    </row>
    <row r="17" spans="1:17" ht="20.100000000000001" customHeight="1">
      <c r="A17" s="102" t="s">
        <v>9</v>
      </c>
      <c r="B17" s="1">
        <v>4331</v>
      </c>
      <c r="C17" s="1">
        <v>6937</v>
      </c>
      <c r="D17" s="1">
        <v>15421</v>
      </c>
      <c r="E17" s="1">
        <v>17714</v>
      </c>
      <c r="F17" s="1"/>
      <c r="G17" s="17">
        <f t="shared" si="0"/>
        <v>0.14869334025030803</v>
      </c>
      <c r="I17" s="15">
        <f t="shared" si="1"/>
        <v>1.4100097343087176E-2</v>
      </c>
      <c r="J17" s="15">
        <f t="shared" si="2"/>
        <v>1.7376819217955461E-2</v>
      </c>
      <c r="K17" s="15">
        <f t="shared" si="3"/>
        <v>2.6173753941932658E-2</v>
      </c>
      <c r="L17" s="15">
        <f t="shared" si="4"/>
        <v>2.622505222359248E-2</v>
      </c>
      <c r="N17" s="15">
        <f>B17/'1'!B17</f>
        <v>1.8969614015877361E-3</v>
      </c>
      <c r="O17" s="15">
        <f>C17/'1'!C17</f>
        <v>2.682036925272969E-3</v>
      </c>
      <c r="P17" s="15">
        <f>D17/'1'!D17</f>
        <v>5.4101159801726141E-3</v>
      </c>
      <c r="Q17" s="15">
        <f>E17/'1'!E17</f>
        <v>6.8835111269311055E-3</v>
      </c>
    </row>
    <row r="18" spans="1:17" ht="20.100000000000001" customHeight="1">
      <c r="A18" s="102" t="s">
        <v>10</v>
      </c>
      <c r="B18" s="1">
        <v>2552</v>
      </c>
      <c r="C18" s="1">
        <v>3087</v>
      </c>
      <c r="D18" s="1">
        <v>4447</v>
      </c>
      <c r="E18" s="1">
        <v>4955</v>
      </c>
      <c r="F18" s="1"/>
      <c r="G18" s="17">
        <f t="shared" si="0"/>
        <v>0.11423431526872048</v>
      </c>
      <c r="I18" s="15">
        <f t="shared" si="1"/>
        <v>8.308346437210453E-3</v>
      </c>
      <c r="J18" s="15">
        <f t="shared" si="2"/>
        <v>7.7327722251446605E-3</v>
      </c>
      <c r="K18" s="15">
        <f t="shared" si="3"/>
        <v>7.5478038894867087E-3</v>
      </c>
      <c r="L18" s="15">
        <f t="shared" si="4"/>
        <v>7.3357307083606604E-3</v>
      </c>
      <c r="N18" s="15">
        <f>B18/'1'!B18</f>
        <v>8.845309334539512E-4</v>
      </c>
      <c r="O18" s="15">
        <f>C18/'1'!C18</f>
        <v>9.6869486958862949E-4</v>
      </c>
      <c r="P18" s="15">
        <f>D18/'1'!D18</f>
        <v>1.3108416062953411E-3</v>
      </c>
      <c r="Q18" s="15">
        <f>E18/'1'!E18</f>
        <v>1.665860352153801E-3</v>
      </c>
    </row>
    <row r="19" spans="1:17" ht="20.100000000000001" customHeight="1">
      <c r="A19" s="102" t="s">
        <v>11</v>
      </c>
      <c r="B19" s="1">
        <v>15693</v>
      </c>
      <c r="C19" s="1">
        <v>21438</v>
      </c>
      <c r="D19" s="1">
        <v>36681</v>
      </c>
      <c r="E19" s="1">
        <v>42574</v>
      </c>
      <c r="F19" s="1"/>
      <c r="G19" s="17">
        <f t="shared" si="0"/>
        <v>0.16065538016957007</v>
      </c>
      <c r="I19" s="15">
        <f t="shared" si="1"/>
        <v>5.1090470469883874E-2</v>
      </c>
      <c r="J19" s="15">
        <f t="shared" si="2"/>
        <v>5.3701059592695576E-2</v>
      </c>
      <c r="K19" s="15">
        <f t="shared" si="3"/>
        <v>6.2257925448675949E-2</v>
      </c>
      <c r="L19" s="15">
        <f t="shared" si="4"/>
        <v>6.3029545747274818E-2</v>
      </c>
      <c r="N19" s="15">
        <f>B19/'1'!B19</f>
        <v>2.4389716998154723E-3</v>
      </c>
      <c r="O19" s="15">
        <f>C19/'1'!C19</f>
        <v>3.091555200224274E-3</v>
      </c>
      <c r="P19" s="15">
        <f>D19/'1'!D19</f>
        <v>5.0084874343370792E-3</v>
      </c>
      <c r="Q19" s="15">
        <f>E19/'1'!E19</f>
        <v>6.2122504809044143E-3</v>
      </c>
    </row>
    <row r="20" spans="1:17" ht="20.100000000000001" customHeight="1">
      <c r="A20" s="102" t="s">
        <v>12</v>
      </c>
      <c r="B20" s="1">
        <v>15738</v>
      </c>
      <c r="C20" s="1">
        <v>18556</v>
      </c>
      <c r="D20" s="1">
        <v>23376</v>
      </c>
      <c r="E20" s="1">
        <v>29676</v>
      </c>
      <c r="F20" s="1"/>
      <c r="G20" s="17">
        <f t="shared" si="0"/>
        <v>0.26950718685831621</v>
      </c>
      <c r="I20" s="15">
        <f t="shared" si="1"/>
        <v>5.1236973443894246E-2</v>
      </c>
      <c r="J20" s="15">
        <f t="shared" si="2"/>
        <v>4.6481801558077206E-2</v>
      </c>
      <c r="K20" s="15">
        <f t="shared" si="3"/>
        <v>3.9675615858025925E-2</v>
      </c>
      <c r="L20" s="15">
        <f t="shared" si="4"/>
        <v>4.3934438849911391E-2</v>
      </c>
      <c r="N20" s="15">
        <f>B20/'1'!B20</f>
        <v>2.1098709463611763E-3</v>
      </c>
      <c r="O20" s="15">
        <f>C20/'1'!C20</f>
        <v>2.5750530976337296E-3</v>
      </c>
      <c r="P20" s="15">
        <f>D20/'1'!D20</f>
        <v>3.0596117764164089E-3</v>
      </c>
      <c r="Q20" s="15">
        <f>E20/'1'!E20</f>
        <v>3.866180341236404E-3</v>
      </c>
    </row>
    <row r="21" spans="1:17" ht="20.100000000000001" customHeight="1">
      <c r="A21" s="103" t="s">
        <v>13</v>
      </c>
      <c r="B21" s="7">
        <f>SUM(B8:B20)</f>
        <v>307161</v>
      </c>
      <c r="C21" s="7">
        <f>SUM(C8:C20)</f>
        <v>399210</v>
      </c>
      <c r="D21" s="7">
        <f t="shared" ref="D21:E21" si="5">SUM(D8:D20)</f>
        <v>589178</v>
      </c>
      <c r="E21" s="7">
        <f t="shared" si="5"/>
        <v>675461</v>
      </c>
      <c r="F21" s="1"/>
      <c r="G21" s="16">
        <f t="shared" si="0"/>
        <v>0.14644640499136086</v>
      </c>
      <c r="I21" s="11">
        <f>SUM(I8:I20)</f>
        <v>0.99999999999999989</v>
      </c>
      <c r="J21" s="11">
        <f>SUM(J8:J20)</f>
        <v>0.99999999999999989</v>
      </c>
      <c r="K21" s="11">
        <f t="shared" ref="K21:L21" si="6">SUM(K8:K20)</f>
        <v>0.99999999999999989</v>
      </c>
      <c r="L21" s="11">
        <f t="shared" si="6"/>
        <v>1.0000000000000002</v>
      </c>
      <c r="N21" s="11">
        <f>B21/'1'!B21</f>
        <v>3.6884319306402214E-3</v>
      </c>
      <c r="O21" s="11">
        <f>C21/'1'!C21</f>
        <v>4.5609345586950494E-3</v>
      </c>
      <c r="P21" s="11">
        <f>D21/'1'!D21</f>
        <v>6.3849608919546901E-3</v>
      </c>
      <c r="Q21" s="11">
        <f>E21/'1'!E21</f>
        <v>7.7416753044911944E-3</v>
      </c>
    </row>
    <row r="22" spans="1:17" ht="22.5" customHeight="1">
      <c r="A22" s="4" t="s">
        <v>23</v>
      </c>
    </row>
    <row r="23" spans="1:17">
      <c r="A23" s="4"/>
    </row>
    <row r="24" spans="1:17">
      <c r="A24" s="3" t="s">
        <v>17</v>
      </c>
      <c r="E24" s="1"/>
      <c r="F24" s="1"/>
    </row>
    <row r="26" spans="1:17" ht="20.100000000000001" customHeight="1">
      <c r="A26" s="127" t="s">
        <v>16</v>
      </c>
      <c r="B26" s="118" t="str">
        <f>B6</f>
        <v>CVRBI</v>
      </c>
      <c r="C26" s="118"/>
      <c r="D26" s="118"/>
      <c r="E26" s="118"/>
      <c r="F26" s="3"/>
      <c r="G26" s="119" t="s">
        <v>93</v>
      </c>
      <c r="I26" s="118" t="s">
        <v>19</v>
      </c>
      <c r="J26" s="118"/>
      <c r="K26" s="118"/>
      <c r="L26" s="118"/>
      <c r="N26" s="118" t="str">
        <f>N6</f>
        <v>CVRBI/ TOTAL*</v>
      </c>
      <c r="O26" s="118"/>
      <c r="P26" s="118"/>
      <c r="Q26" s="118"/>
    </row>
    <row r="27" spans="1:17" ht="20.100000000000001" customHeight="1">
      <c r="A27" s="127"/>
      <c r="B27" s="114">
        <v>2019</v>
      </c>
      <c r="C27" s="5">
        <v>2020</v>
      </c>
      <c r="D27" s="24">
        <v>2021</v>
      </c>
      <c r="E27" s="8">
        <v>2022</v>
      </c>
      <c r="F27" s="9"/>
      <c r="G27" s="120"/>
      <c r="I27" s="109">
        <v>2019</v>
      </c>
      <c r="J27" s="5">
        <v>2020</v>
      </c>
      <c r="K27" s="24">
        <v>2021</v>
      </c>
      <c r="L27" s="8">
        <v>2022</v>
      </c>
      <c r="N27" s="5">
        <v>2019</v>
      </c>
      <c r="O27" s="5">
        <v>2020</v>
      </c>
      <c r="P27" s="24">
        <v>2021</v>
      </c>
      <c r="Q27" s="8">
        <v>2022</v>
      </c>
    </row>
    <row r="28" spans="1:17" ht="20.100000000000001" customHeight="1">
      <c r="A28" s="102" t="s">
        <v>0</v>
      </c>
      <c r="B28" s="1">
        <v>99182</v>
      </c>
      <c r="C28" s="1">
        <v>141785</v>
      </c>
      <c r="D28" s="1">
        <v>194694</v>
      </c>
      <c r="E28" s="1">
        <v>222008</v>
      </c>
      <c r="F28" s="1"/>
      <c r="G28" s="17">
        <f>(E28-D28)/D28</f>
        <v>0.14029194530904907</v>
      </c>
      <c r="I28" s="15">
        <f>B28/$B$41</f>
        <v>8.5934954841303396E-2</v>
      </c>
      <c r="J28" s="15">
        <f>C28/$C$41</f>
        <v>9.1062181240619058E-2</v>
      </c>
      <c r="K28" s="15">
        <f>D28/$D$41</f>
        <v>8.8994956797033592E-2</v>
      </c>
      <c r="L28" s="15">
        <f>E28/$E$41</f>
        <v>9.1103864100913187E-2</v>
      </c>
      <c r="N28" s="15">
        <f>B28/'1'!B28</f>
        <v>3.3088935647354722E-3</v>
      </c>
      <c r="O28" s="15">
        <f>C28/'1'!C28</f>
        <v>4.6423669906277129E-3</v>
      </c>
      <c r="P28" s="15">
        <f>D28/'1'!D28</f>
        <v>5.993962997359558E-3</v>
      </c>
      <c r="Q28" s="15">
        <f>E28/'1'!E28</f>
        <v>6.8883106570767879E-3</v>
      </c>
    </row>
    <row r="29" spans="1:17" ht="20.100000000000001" customHeight="1">
      <c r="A29" s="102" t="s">
        <v>1</v>
      </c>
      <c r="B29" s="1">
        <v>147215</v>
      </c>
      <c r="C29" s="1">
        <v>224247</v>
      </c>
      <c r="D29" s="1">
        <v>311264</v>
      </c>
      <c r="E29" s="1">
        <v>359322</v>
      </c>
      <c r="F29" s="1"/>
      <c r="G29" s="17">
        <f t="shared" ref="G29:G41" si="7">(E29-D29)/D29</f>
        <v>0.15439626811966692</v>
      </c>
      <c r="I29" s="15">
        <f t="shared" ref="I29:I40" si="8">B29/$B$41</f>
        <v>0.12755252341112783</v>
      </c>
      <c r="J29" s="15">
        <f t="shared" ref="J29:J40" si="9">C29/$C$41</f>
        <v>0.14402384565832141</v>
      </c>
      <c r="K29" s="15">
        <f t="shared" ref="K29:K40" si="10">D29/$D$41</f>
        <v>0.14227930101837685</v>
      </c>
      <c r="L29" s="15">
        <f t="shared" ref="L29:L40" si="11">E29/$E$41</f>
        <v>0.1474524461121596</v>
      </c>
      <c r="N29" s="15">
        <f>B29/'1'!B29</f>
        <v>2.8819282708677034E-3</v>
      </c>
      <c r="O29" s="15">
        <f>C29/'1'!C29</f>
        <v>3.9276135259256433E-3</v>
      </c>
      <c r="P29" s="15">
        <f>D29/'1'!D29</f>
        <v>4.9280952393543007E-3</v>
      </c>
      <c r="Q29" s="15">
        <f>E29/'1'!E29</f>
        <v>5.8578141717101429E-3</v>
      </c>
    </row>
    <row r="30" spans="1:17" ht="20.100000000000001" customHeight="1">
      <c r="A30" s="102" t="s">
        <v>2</v>
      </c>
      <c r="B30" s="1">
        <v>29030</v>
      </c>
      <c r="C30" s="1">
        <v>44960</v>
      </c>
      <c r="D30" s="1">
        <v>64828</v>
      </c>
      <c r="E30" s="1">
        <v>78879</v>
      </c>
      <c r="F30" s="1"/>
      <c r="G30" s="17">
        <f t="shared" si="7"/>
        <v>0.21674276547170976</v>
      </c>
      <c r="I30" s="15">
        <f t="shared" si="8"/>
        <v>2.5152666199945935E-2</v>
      </c>
      <c r="J30" s="15">
        <f t="shared" si="9"/>
        <v>2.8875802578398512E-2</v>
      </c>
      <c r="K30" s="15">
        <f t="shared" si="10"/>
        <v>2.9632988480580262E-2</v>
      </c>
      <c r="L30" s="15">
        <f t="shared" si="11"/>
        <v>3.2369021370472824E-2</v>
      </c>
      <c r="N30" s="15">
        <f>B30/'1'!B30</f>
        <v>2.7158530131327352E-3</v>
      </c>
      <c r="O30" s="15">
        <f>C30/'1'!C30</f>
        <v>3.9589195178782724E-3</v>
      </c>
      <c r="P30" s="15">
        <f>D30/'1'!D30</f>
        <v>5.1510840573519351E-3</v>
      </c>
      <c r="Q30" s="15">
        <f>E30/'1'!E30</f>
        <v>6.1398239650922301E-3</v>
      </c>
    </row>
    <row r="31" spans="1:17" ht="20.100000000000001" customHeight="1">
      <c r="A31" s="102" t="s">
        <v>3</v>
      </c>
      <c r="B31" s="1">
        <v>144263</v>
      </c>
      <c r="C31" s="1">
        <v>212575</v>
      </c>
      <c r="D31" s="1">
        <v>293237</v>
      </c>
      <c r="E31" s="1">
        <v>352987</v>
      </c>
      <c r="F31" s="1"/>
      <c r="G31" s="17">
        <f t="shared" si="7"/>
        <v>0.20376009848688945</v>
      </c>
      <c r="I31" s="15">
        <f t="shared" si="8"/>
        <v>0.12499480137798141</v>
      </c>
      <c r="J31" s="15">
        <f t="shared" si="9"/>
        <v>0.13652744068289732</v>
      </c>
      <c r="K31" s="15">
        <f t="shared" si="10"/>
        <v>0.13403912881902749</v>
      </c>
      <c r="L31" s="15">
        <f t="shared" si="11"/>
        <v>0.14485279664421571</v>
      </c>
      <c r="N31" s="15">
        <f>B31/'1'!B31</f>
        <v>3.124162385758811E-3</v>
      </c>
      <c r="O31" s="15">
        <f>C31/'1'!C31</f>
        <v>4.2109207046637804E-3</v>
      </c>
      <c r="P31" s="15">
        <f>D31/'1'!D31</f>
        <v>5.2930660053744196E-3</v>
      </c>
      <c r="Q31" s="15">
        <f>E31/'1'!E31</f>
        <v>6.4101749239540021E-3</v>
      </c>
    </row>
    <row r="32" spans="1:17" ht="20.100000000000001" customHeight="1">
      <c r="A32" s="102" t="s">
        <v>4</v>
      </c>
      <c r="B32" s="1">
        <v>72367</v>
      </c>
      <c r="C32" s="1">
        <v>110516</v>
      </c>
      <c r="D32" s="1">
        <v>132821</v>
      </c>
      <c r="E32" s="1">
        <v>176508</v>
      </c>
      <c r="F32" s="1"/>
      <c r="G32" s="17">
        <f t="shared" si="7"/>
        <v>0.32891636111759437</v>
      </c>
      <c r="I32" s="15">
        <f t="shared" si="8"/>
        <v>6.270144660322037E-2</v>
      </c>
      <c r="J32" s="15">
        <f t="shared" si="9"/>
        <v>7.0979497281011786E-2</v>
      </c>
      <c r="K32" s="15">
        <f t="shared" si="10"/>
        <v>6.0712703815930635E-2</v>
      </c>
      <c r="L32" s="15">
        <f t="shared" si="11"/>
        <v>7.2432348585294154E-2</v>
      </c>
      <c r="N32" s="15">
        <f>B32/'1'!B32</f>
        <v>2.0581461042843891E-3</v>
      </c>
      <c r="O32" s="15">
        <f>C32/'1'!C32</f>
        <v>3.0077408585603847E-3</v>
      </c>
      <c r="P32" s="15">
        <f>D32/'1'!D32</f>
        <v>3.2549723788926946E-3</v>
      </c>
      <c r="Q32" s="15">
        <f>E32/'1'!E32</f>
        <v>4.2291081761392357E-3</v>
      </c>
    </row>
    <row r="33" spans="1:17" ht="20.100000000000001" customHeight="1">
      <c r="A33" s="102" t="s">
        <v>5</v>
      </c>
      <c r="B33" s="1">
        <v>55988</v>
      </c>
      <c r="C33" s="1">
        <v>94229</v>
      </c>
      <c r="D33" s="1">
        <v>143698</v>
      </c>
      <c r="E33" s="1">
        <v>163708</v>
      </c>
      <c r="F33" s="1"/>
      <c r="G33" s="17">
        <f t="shared" si="7"/>
        <v>0.13925037230859164</v>
      </c>
      <c r="I33" s="15">
        <f t="shared" si="8"/>
        <v>4.8510074929472027E-2</v>
      </c>
      <c r="J33" s="15">
        <f t="shared" si="9"/>
        <v>6.0519083655692023E-2</v>
      </c>
      <c r="K33" s="15">
        <f t="shared" si="10"/>
        <v>6.5684598918405973E-2</v>
      </c>
      <c r="L33" s="15">
        <f t="shared" si="11"/>
        <v>6.717970246221891E-2</v>
      </c>
      <c r="N33" s="15">
        <f>B33/'1'!B33</f>
        <v>2.5055985278243701E-3</v>
      </c>
      <c r="O33" s="15">
        <f>C33/'1'!C33</f>
        <v>3.9204663203488924E-3</v>
      </c>
      <c r="P33" s="15">
        <f>D33/'1'!D33</f>
        <v>5.5864994394567626E-3</v>
      </c>
      <c r="Q33" s="15">
        <f>E33/'1'!E33</f>
        <v>6.4578736054317649E-3</v>
      </c>
    </row>
    <row r="34" spans="1:17" ht="20.100000000000001" customHeight="1">
      <c r="A34" s="102" t="s">
        <v>6</v>
      </c>
      <c r="B34" s="1">
        <v>38100</v>
      </c>
      <c r="C34" s="1">
        <v>56225</v>
      </c>
      <c r="D34" s="1">
        <v>80361</v>
      </c>
      <c r="E34" s="1">
        <v>88926</v>
      </c>
      <c r="F34" s="1"/>
      <c r="G34" s="17">
        <f t="shared" si="7"/>
        <v>0.10658155075223055</v>
      </c>
      <c r="I34" s="15">
        <f t="shared" si="8"/>
        <v>3.3011249818048233E-2</v>
      </c>
      <c r="J34" s="15">
        <f t="shared" si="9"/>
        <v>3.6110809607883813E-2</v>
      </c>
      <c r="K34" s="15">
        <f t="shared" si="10"/>
        <v>3.6733149060404618E-2</v>
      </c>
      <c r="L34" s="15">
        <f t="shared" si="11"/>
        <v>3.6491938214108524E-2</v>
      </c>
      <c r="N34" s="15">
        <f>B34/'1'!B34</f>
        <v>4.145957283581846E-3</v>
      </c>
      <c r="O34" s="15">
        <f>C34/'1'!C34</f>
        <v>5.544601673251816E-3</v>
      </c>
      <c r="P34" s="15">
        <f>D34/'1'!D34</f>
        <v>7.2139369804555551E-3</v>
      </c>
      <c r="Q34" s="15">
        <f>E34/'1'!E34</f>
        <v>8.254320625303355E-3</v>
      </c>
    </row>
    <row r="35" spans="1:17" ht="20.100000000000001" customHeight="1">
      <c r="A35" s="102" t="s">
        <v>7</v>
      </c>
      <c r="B35" s="1">
        <v>35207</v>
      </c>
      <c r="C35" s="1">
        <v>50346</v>
      </c>
      <c r="D35" s="1">
        <v>78436</v>
      </c>
      <c r="E35" s="1">
        <v>89561</v>
      </c>
      <c r="F35" s="1"/>
      <c r="G35" s="17">
        <f t="shared" si="7"/>
        <v>0.14183538171247898</v>
      </c>
      <c r="I35" s="15">
        <f t="shared" si="8"/>
        <v>3.050464756808462E-2</v>
      </c>
      <c r="J35" s="15">
        <f t="shared" si="9"/>
        <v>3.2334990138168401E-2</v>
      </c>
      <c r="K35" s="15">
        <f t="shared" si="10"/>
        <v>3.5853228303553919E-2</v>
      </c>
      <c r="L35" s="15">
        <f t="shared" si="11"/>
        <v>3.6752518705370461E-2</v>
      </c>
      <c r="N35" s="15">
        <f>B35/'1'!B35</f>
        <v>2.8083071715488258E-3</v>
      </c>
      <c r="O35" s="15">
        <f>C35/'1'!C35</f>
        <v>3.6938098274153087E-3</v>
      </c>
      <c r="P35" s="15">
        <f>D35/'1'!D35</f>
        <v>4.9319384198103508E-3</v>
      </c>
      <c r="Q35" s="15">
        <f>E35/'1'!E35</f>
        <v>5.6186665627764483E-3</v>
      </c>
    </row>
    <row r="36" spans="1:17" ht="20.100000000000001" customHeight="1">
      <c r="A36" s="102" t="s">
        <v>8</v>
      </c>
      <c r="B36" s="1">
        <v>381383</v>
      </c>
      <c r="C36" s="1">
        <v>416584</v>
      </c>
      <c r="D36" s="1">
        <v>597142</v>
      </c>
      <c r="E36" s="1">
        <v>553346</v>
      </c>
      <c r="F36" s="1"/>
      <c r="G36" s="17">
        <f t="shared" si="7"/>
        <v>-7.3342689008644504E-2</v>
      </c>
      <c r="I36" s="15">
        <f t="shared" si="8"/>
        <v>0.330444343552669</v>
      </c>
      <c r="J36" s="15">
        <f t="shared" si="9"/>
        <v>0.26755332164856682</v>
      </c>
      <c r="K36" s="15">
        <f t="shared" si="10"/>
        <v>0.27295461848692942</v>
      </c>
      <c r="L36" s="15">
        <f t="shared" si="11"/>
        <v>0.22707271262649953</v>
      </c>
      <c r="N36" s="15">
        <f>B36/'1'!B36</f>
        <v>2.3105684136550137E-2</v>
      </c>
      <c r="O36" s="15">
        <f>C36/'1'!C36</f>
        <v>2.4732499081104281E-2</v>
      </c>
      <c r="P36" s="15">
        <f>D36/'1'!D36</f>
        <v>2.9278557174166331E-2</v>
      </c>
      <c r="Q36" s="15">
        <f>E36/'1'!E36</f>
        <v>2.6990823590194245E-2</v>
      </c>
    </row>
    <row r="37" spans="1:17" ht="20.100000000000001" customHeight="1">
      <c r="A37" s="102" t="s">
        <v>9</v>
      </c>
      <c r="B37" s="1">
        <v>15144</v>
      </c>
      <c r="C37" s="1">
        <v>25362</v>
      </c>
      <c r="D37" s="1">
        <v>45841</v>
      </c>
      <c r="E37" s="1">
        <v>52575</v>
      </c>
      <c r="F37" s="1"/>
      <c r="G37" s="17">
        <f t="shared" si="7"/>
        <v>0.14689906415654108</v>
      </c>
      <c r="I37" s="15">
        <f t="shared" si="8"/>
        <v>1.3121321974921848E-2</v>
      </c>
      <c r="J37" s="15">
        <f t="shared" si="9"/>
        <v>1.6288881338819908E-2</v>
      </c>
      <c r="K37" s="15">
        <f t="shared" si="10"/>
        <v>2.095399865703523E-2</v>
      </c>
      <c r="L37" s="15">
        <f t="shared" si="11"/>
        <v>2.1574833587553199E-2</v>
      </c>
      <c r="N37" s="15">
        <f>B37/'1'!B37</f>
        <v>1.8831412845898509E-3</v>
      </c>
      <c r="O37" s="15">
        <f>C37/'1'!C37</f>
        <v>2.696151048242734E-3</v>
      </c>
      <c r="P37" s="15">
        <f>D37/'1'!D37</f>
        <v>4.2075344982307906E-3</v>
      </c>
      <c r="Q37" s="15">
        <f>E37/'1'!E37</f>
        <v>5.1022393663072083E-3</v>
      </c>
    </row>
    <row r="38" spans="1:17" ht="20.100000000000001" customHeight="1">
      <c r="A38" s="102" t="s">
        <v>10</v>
      </c>
      <c r="B38" s="1">
        <v>10125</v>
      </c>
      <c r="C38" s="1">
        <v>14162</v>
      </c>
      <c r="D38" s="1">
        <v>17661</v>
      </c>
      <c r="E38" s="1">
        <v>20611</v>
      </c>
      <c r="F38" s="1"/>
      <c r="G38" s="17">
        <f t="shared" si="7"/>
        <v>0.16703470924636205</v>
      </c>
      <c r="I38" s="15">
        <f t="shared" si="8"/>
        <v>8.7726746563710854E-3</v>
      </c>
      <c r="J38" s="15">
        <f t="shared" si="9"/>
        <v>9.0956209100373601E-3</v>
      </c>
      <c r="K38" s="15">
        <f t="shared" si="10"/>
        <v>8.0728729801247609E-3</v>
      </c>
      <c r="L38" s="15">
        <f t="shared" si="11"/>
        <v>8.457991347086238E-3</v>
      </c>
      <c r="N38" s="15">
        <f>B38/'1'!B38</f>
        <v>9.6848580663724132E-4</v>
      </c>
      <c r="O38" s="15">
        <f>C38/'1'!C38</f>
        <v>1.1972223966985676E-3</v>
      </c>
      <c r="P38" s="15">
        <f>D38/'1'!D38</f>
        <v>1.3361515506499866E-3</v>
      </c>
      <c r="Q38" s="15">
        <f>E38/'1'!E38</f>
        <v>1.6841560634398409E-3</v>
      </c>
    </row>
    <row r="39" spans="1:17" ht="20.100000000000001" customHeight="1">
      <c r="A39" s="102" t="s">
        <v>11</v>
      </c>
      <c r="B39" s="1">
        <v>54649</v>
      </c>
      <c r="C39" s="1">
        <v>78942</v>
      </c>
      <c r="D39" s="1">
        <v>116051</v>
      </c>
      <c r="E39" s="1">
        <v>141199</v>
      </c>
      <c r="F39" s="1"/>
      <c r="G39" s="17">
        <f t="shared" si="7"/>
        <v>0.21669783112597049</v>
      </c>
      <c r="I39" s="15">
        <f t="shared" si="8"/>
        <v>4.7349915782323296E-2</v>
      </c>
      <c r="J39" s="15">
        <f t="shared" si="9"/>
        <v>5.0700925425799272E-2</v>
      </c>
      <c r="K39" s="15">
        <f t="shared" si="10"/>
        <v>5.3047108443262478E-2</v>
      </c>
      <c r="L39" s="15">
        <f t="shared" si="11"/>
        <v>5.794284218219542E-2</v>
      </c>
      <c r="N39" s="15">
        <f>B39/'1'!B39</f>
        <v>2.1972454922975387E-3</v>
      </c>
      <c r="O39" s="15">
        <f>C39/'1'!C39</f>
        <v>2.8516362392675318E-3</v>
      </c>
      <c r="P39" s="15">
        <f>D39/'1'!D39</f>
        <v>3.7673663378833292E-3</v>
      </c>
      <c r="Q39" s="15">
        <f>E39/'1'!E39</f>
        <v>4.7200398197680812E-3</v>
      </c>
    </row>
    <row r="40" spans="1:17" ht="20.100000000000001" customHeight="1">
      <c r="A40" s="102" t="s">
        <v>12</v>
      </c>
      <c r="B40" s="1">
        <v>71499</v>
      </c>
      <c r="C40" s="1">
        <v>87080</v>
      </c>
      <c r="D40" s="1">
        <v>111663</v>
      </c>
      <c r="E40" s="1">
        <v>137237</v>
      </c>
      <c r="F40" s="1"/>
      <c r="G40" s="17">
        <f t="shared" si="7"/>
        <v>0.22902841585843117</v>
      </c>
      <c r="I40" s="15">
        <f t="shared" si="8"/>
        <v>6.1949379284530981E-2</v>
      </c>
      <c r="J40" s="15">
        <f t="shared" si="9"/>
        <v>5.5927599833784307E-2</v>
      </c>
      <c r="K40" s="15">
        <f t="shared" si="10"/>
        <v>5.104134621933476E-2</v>
      </c>
      <c r="L40" s="15">
        <f t="shared" si="11"/>
        <v>5.6316984061912281E-2</v>
      </c>
      <c r="N40" s="15">
        <f>B40/'1'!B40</f>
        <v>2.1983023764472987E-3</v>
      </c>
      <c r="O40" s="15">
        <f>C40/'1'!C40</f>
        <v>2.7999284262669169E-3</v>
      </c>
      <c r="P40" s="15">
        <f>D40/'1'!D40</f>
        <v>3.2254371836121344E-3</v>
      </c>
      <c r="Q40" s="15">
        <f>E40/'1'!E40</f>
        <v>3.692783410504794E-3</v>
      </c>
    </row>
    <row r="41" spans="1:17" ht="20.100000000000001" customHeight="1">
      <c r="A41" s="103" t="s">
        <v>13</v>
      </c>
      <c r="B41" s="7">
        <f>SUM(B28:B40)</f>
        <v>1154152</v>
      </c>
      <c r="C41" s="7">
        <f>SUM(C28:C40)</f>
        <v>1557013</v>
      </c>
      <c r="D41" s="7">
        <f t="shared" ref="D41:E41" si="12">SUM(D28:D40)</f>
        <v>2187697</v>
      </c>
      <c r="E41" s="7">
        <f t="shared" si="12"/>
        <v>2436867</v>
      </c>
      <c r="F41" s="1"/>
      <c r="G41" s="16">
        <f t="shared" si="7"/>
        <v>0.11389602856337053</v>
      </c>
      <c r="I41" s="11">
        <f>SUM(I28:I40)</f>
        <v>1</v>
      </c>
      <c r="J41" s="11">
        <f>SUM(J28:J40)</f>
        <v>0.99999999999999989</v>
      </c>
      <c r="K41" s="11">
        <f t="shared" ref="K41:L41" si="13">SUM(K28:K40)</f>
        <v>0.99999999999999978</v>
      </c>
      <c r="L41" s="11">
        <f t="shared" si="13"/>
        <v>1</v>
      </c>
      <c r="N41" s="11">
        <f>B41/'1'!B41</f>
        <v>3.7284405355016621E-3</v>
      </c>
      <c r="O41" s="11">
        <f>C41/'1'!C41</f>
        <v>4.7055656076786497E-3</v>
      </c>
      <c r="P41" s="11">
        <f>D41/'1'!D41</f>
        <v>5.9588937529148796E-3</v>
      </c>
      <c r="Q41" s="11">
        <f>E41/'1'!E41</f>
        <v>6.6689308334167271E-3</v>
      </c>
    </row>
    <row r="42" spans="1:17" ht="22.5" customHeight="1">
      <c r="A42" s="4" t="s">
        <v>23</v>
      </c>
    </row>
    <row r="44" spans="1:17">
      <c r="A44" t="s">
        <v>18</v>
      </c>
    </row>
    <row r="46" spans="1:17" ht="20.100000000000001" customHeight="1">
      <c r="A46" s="127" t="s">
        <v>16</v>
      </c>
      <c r="B46" s="118" t="str">
        <f>B6</f>
        <v>CVRBI</v>
      </c>
      <c r="C46" s="118"/>
      <c r="D46" s="118"/>
      <c r="E46" s="118"/>
      <c r="F46" s="3"/>
      <c r="G46" s="119" t="s">
        <v>95</v>
      </c>
    </row>
    <row r="47" spans="1:17" ht="20.100000000000001" customHeight="1">
      <c r="A47" s="127"/>
      <c r="B47" s="114">
        <v>2019</v>
      </c>
      <c r="C47" s="5">
        <v>2020</v>
      </c>
      <c r="D47" s="24">
        <v>2021</v>
      </c>
      <c r="E47" s="8">
        <v>2022</v>
      </c>
      <c r="F47" s="9"/>
      <c r="G47" s="120"/>
    </row>
    <row r="48" spans="1:17" ht="20.100000000000001" customHeight="1">
      <c r="A48" s="102" t="s">
        <v>0</v>
      </c>
      <c r="B48" s="106">
        <f t="shared" ref="B48:D61" si="14">B28/B8</f>
        <v>5.0771435884310216</v>
      </c>
      <c r="C48" s="106">
        <f t="shared" si="14"/>
        <v>5.2330774341182549</v>
      </c>
      <c r="D48" s="106">
        <f t="shared" si="14"/>
        <v>5.0185333161489885</v>
      </c>
      <c r="E48" s="106">
        <f t="shared" ref="D48:E48" si="15">E28/E8</f>
        <v>4.7662680607140553</v>
      </c>
      <c r="F48" s="12"/>
      <c r="G48" s="17">
        <f>(E48-D48)/D48</f>
        <v>-5.0266729249993487E-2</v>
      </c>
    </row>
    <row r="49" spans="1:7" ht="20.100000000000001" customHeight="1">
      <c r="A49" s="102" t="s">
        <v>1</v>
      </c>
      <c r="B49" s="106">
        <f t="shared" si="14"/>
        <v>4.1311912445629293</v>
      </c>
      <c r="C49" s="106">
        <f t="shared" si="14"/>
        <v>4.6262249087120662</v>
      </c>
      <c r="D49" s="106">
        <f t="shared" si="14"/>
        <v>4.0050438765794283</v>
      </c>
      <c r="E49" s="106">
        <f t="shared" ref="D49:E49" si="16">E29/E9</f>
        <v>3.7436004292426786</v>
      </c>
      <c r="F49" s="12"/>
      <c r="G49" s="17">
        <f t="shared" ref="G49:G61" si="17">(E49-D49)/D49</f>
        <v>-6.5278547599842945E-2</v>
      </c>
    </row>
    <row r="50" spans="1:7" ht="20.100000000000001" customHeight="1">
      <c r="A50" s="102" t="s">
        <v>2</v>
      </c>
      <c r="B50" s="106">
        <f t="shared" si="14"/>
        <v>3.2201885745978922</v>
      </c>
      <c r="C50" s="106">
        <f t="shared" si="14"/>
        <v>3.3032106384541913</v>
      </c>
      <c r="D50" s="106">
        <f t="shared" si="14"/>
        <v>3.23719165085389</v>
      </c>
      <c r="E50" s="106">
        <f t="shared" ref="D50:E50" si="18">E30/E10</f>
        <v>3.3324461343472751</v>
      </c>
      <c r="F50" s="12"/>
      <c r="G50" s="17">
        <f t="shared" si="17"/>
        <v>2.9425036811848725E-2</v>
      </c>
    </row>
    <row r="51" spans="1:7" ht="20.100000000000001" customHeight="1">
      <c r="A51" s="102" t="s">
        <v>3</v>
      </c>
      <c r="B51" s="106">
        <f t="shared" si="14"/>
        <v>3.1664398595258998</v>
      </c>
      <c r="C51" s="106">
        <f t="shared" si="14"/>
        <v>3.2624543417538905</v>
      </c>
      <c r="D51" s="106">
        <f t="shared" si="14"/>
        <v>3.0307480827666038</v>
      </c>
      <c r="E51" s="106">
        <f t="shared" ref="D51:E51" si="19">E31/E11</f>
        <v>3.0003654970760234</v>
      </c>
      <c r="F51" s="12"/>
      <c r="G51" s="17">
        <f t="shared" si="17"/>
        <v>-1.0024780965247957E-2</v>
      </c>
    </row>
    <row r="52" spans="1:7" ht="20.100000000000001" customHeight="1">
      <c r="A52" s="102" t="s">
        <v>4</v>
      </c>
      <c r="B52" s="106">
        <f t="shared" si="14"/>
        <v>2.9080570624874422</v>
      </c>
      <c r="C52" s="106">
        <f t="shared" si="14"/>
        <v>2.8924832495812396</v>
      </c>
      <c r="D52" s="106">
        <f t="shared" si="14"/>
        <v>3.045305514157973</v>
      </c>
      <c r="E52" s="106">
        <f t="shared" ref="D52:E52" si="20">E32/E12</f>
        <v>3.0393112354713732</v>
      </c>
      <c r="F52" s="12"/>
      <c r="G52" s="17">
        <f t="shared" si="17"/>
        <v>-1.9683669368251448E-3</v>
      </c>
    </row>
    <row r="53" spans="1:7" ht="20.100000000000001" customHeight="1">
      <c r="A53" s="102" t="s">
        <v>5</v>
      </c>
      <c r="B53" s="106">
        <f t="shared" si="14"/>
        <v>3.0172450959258459</v>
      </c>
      <c r="C53" s="106">
        <f t="shared" si="14"/>
        <v>3.1442156895458639</v>
      </c>
      <c r="D53" s="106">
        <f t="shared" si="14"/>
        <v>2.9764079620538952</v>
      </c>
      <c r="E53" s="106">
        <f t="shared" ref="D53:E53" si="21">E33/E13</f>
        <v>3.0397355912061794</v>
      </c>
      <c r="F53" s="12"/>
      <c r="G53" s="17">
        <f t="shared" si="17"/>
        <v>2.1276528607518042E-2</v>
      </c>
    </row>
    <row r="54" spans="1:7" ht="20.100000000000001" customHeight="1">
      <c r="A54" s="102" t="s">
        <v>6</v>
      </c>
      <c r="B54" s="106">
        <f t="shared" si="14"/>
        <v>3.670873879949899</v>
      </c>
      <c r="C54" s="106">
        <f t="shared" si="14"/>
        <v>3.9235868806699234</v>
      </c>
      <c r="D54" s="106">
        <f t="shared" si="14"/>
        <v>3.7278378253003663</v>
      </c>
      <c r="E54" s="106">
        <f t="shared" ref="D54:E54" si="22">E34/E14</f>
        <v>3.7797424235984187</v>
      </c>
      <c r="F54" s="12"/>
      <c r="G54" s="17">
        <f t="shared" si="17"/>
        <v>1.3923512966627036E-2</v>
      </c>
    </row>
    <row r="55" spans="1:7" ht="20.100000000000001" customHeight="1">
      <c r="A55" s="102" t="s">
        <v>7</v>
      </c>
      <c r="B55" s="106">
        <f t="shared" si="14"/>
        <v>3.9732535831170295</v>
      </c>
      <c r="C55" s="106">
        <f t="shared" si="14"/>
        <v>4.0380173243503368</v>
      </c>
      <c r="D55" s="106">
        <f t="shared" si="14"/>
        <v>3.2298126415482806</v>
      </c>
      <c r="E55" s="106">
        <f t="shared" ref="D55:E55" si="23">E35/E15</f>
        <v>3.3478244617224879</v>
      </c>
      <c r="F55" s="12"/>
      <c r="G55" s="17">
        <f t="shared" si="17"/>
        <v>3.6538286665952172E-2</v>
      </c>
    </row>
    <row r="56" spans="1:7" ht="20.100000000000001" customHeight="1">
      <c r="A56" s="102" t="s">
        <v>8</v>
      </c>
      <c r="B56" s="106">
        <f t="shared" si="14"/>
        <v>3.9553935346034579</v>
      </c>
      <c r="C56" s="106">
        <f t="shared" si="14"/>
        <v>4.1708032558744907</v>
      </c>
      <c r="D56" s="106">
        <f t="shared" si="14"/>
        <v>4.3201035999536987</v>
      </c>
      <c r="E56" s="106">
        <f t="shared" ref="D56:E56" si="24">E36/E16</f>
        <v>4.1155654062416325</v>
      </c>
      <c r="F56" s="12"/>
      <c r="G56" s="17">
        <f t="shared" si="17"/>
        <v>-4.7345668681246081E-2</v>
      </c>
    </row>
    <row r="57" spans="1:7" ht="20.100000000000001" customHeight="1">
      <c r="A57" s="102" t="s">
        <v>9</v>
      </c>
      <c r="B57" s="106">
        <f t="shared" si="14"/>
        <v>3.4966520434079889</v>
      </c>
      <c r="C57" s="106">
        <f t="shared" si="14"/>
        <v>3.6560472826870405</v>
      </c>
      <c r="D57" s="106">
        <f t="shared" si="14"/>
        <v>2.9726347188898257</v>
      </c>
      <c r="E57" s="106">
        <f t="shared" ref="D57:E57" si="25">E37/E17</f>
        <v>2.9679914192164389</v>
      </c>
      <c r="F57" s="12"/>
      <c r="G57" s="17">
        <f t="shared" si="17"/>
        <v>-1.5620148832550921E-3</v>
      </c>
    </row>
    <row r="58" spans="1:7" ht="20.100000000000001" customHeight="1">
      <c r="A58" s="102" t="s">
        <v>10</v>
      </c>
      <c r="B58" s="106">
        <f t="shared" si="14"/>
        <v>3.967476489028213</v>
      </c>
      <c r="C58" s="106">
        <f t="shared" si="14"/>
        <v>4.5876255264010366</v>
      </c>
      <c r="D58" s="106">
        <f t="shared" si="14"/>
        <v>3.9714414211828197</v>
      </c>
      <c r="E58" s="106">
        <f t="shared" ref="D58:E58" si="26">E38/E18</f>
        <v>4.1596367305751762</v>
      </c>
      <c r="F58" s="12"/>
      <c r="G58" s="17">
        <f t="shared" si="17"/>
        <v>4.7387154796886329E-2</v>
      </c>
    </row>
    <row r="59" spans="1:7" ht="20.100000000000001" customHeight="1">
      <c r="A59" s="102" t="s">
        <v>11</v>
      </c>
      <c r="B59" s="106">
        <f t="shared" si="14"/>
        <v>3.4823806792837573</v>
      </c>
      <c r="C59" s="106">
        <f t="shared" si="14"/>
        <v>3.6823397705009797</v>
      </c>
      <c r="D59" s="106">
        <f t="shared" si="14"/>
        <v>3.1637905182519561</v>
      </c>
      <c r="E59" s="106">
        <f t="shared" ref="D59:E59" si="27">E39/E19</f>
        <v>3.3165547047493775</v>
      </c>
      <c r="F59" s="12"/>
      <c r="G59" s="17">
        <f t="shared" si="17"/>
        <v>4.8285177421236475E-2</v>
      </c>
    </row>
    <row r="60" spans="1:7" ht="20.100000000000001" customHeight="1">
      <c r="A60" s="102" t="s">
        <v>12</v>
      </c>
      <c r="B60" s="106">
        <f t="shared" si="14"/>
        <v>4.5430804422417079</v>
      </c>
      <c r="C60" s="106">
        <f t="shared" si="14"/>
        <v>4.6928217288208662</v>
      </c>
      <c r="D60" s="106">
        <f t="shared" si="14"/>
        <v>4.7768223819301845</v>
      </c>
      <c r="E60" s="106">
        <f t="shared" ref="D60:E60" si="28">E40/E20</f>
        <v>4.624511389675158</v>
      </c>
      <c r="F60" s="12"/>
      <c r="G60" s="17">
        <f t="shared" si="17"/>
        <v>-3.1885420908926862E-2</v>
      </c>
    </row>
    <row r="61" spans="1:7" ht="20.100000000000001" customHeight="1">
      <c r="A61" s="103" t="s">
        <v>13</v>
      </c>
      <c r="B61" s="107">
        <f t="shared" si="14"/>
        <v>3.757482232444874</v>
      </c>
      <c r="C61" s="107">
        <f t="shared" si="14"/>
        <v>3.900235465043461</v>
      </c>
      <c r="D61" s="107">
        <f t="shared" si="14"/>
        <v>3.7131342310812689</v>
      </c>
      <c r="E61" s="107">
        <f t="shared" ref="D61:E61" si="29">E41/E21</f>
        <v>3.6077094014310225</v>
      </c>
      <c r="F61" s="12"/>
      <c r="G61" s="16">
        <f t="shared" si="17"/>
        <v>-2.8392410047494199E-2</v>
      </c>
    </row>
  </sheetData>
  <mergeCells count="13">
    <mergeCell ref="I6:L6"/>
    <mergeCell ref="N6:Q6"/>
    <mergeCell ref="A26:A27"/>
    <mergeCell ref="B26:E26"/>
    <mergeCell ref="G26:G27"/>
    <mergeCell ref="I26:L26"/>
    <mergeCell ref="N26:Q26"/>
    <mergeCell ref="A46:A47"/>
    <mergeCell ref="B46:E46"/>
    <mergeCell ref="G46:G47"/>
    <mergeCell ref="A6:A7"/>
    <mergeCell ref="B6:E6"/>
    <mergeCell ref="G6:G7"/>
  </mergeCells>
  <pageMargins left="0.7" right="0.7" top="0.75" bottom="0.75" header="0.3" footer="0.3"/>
  <pageSetup paperSize="9" orientation="portrait" horizontalDpi="0" verticalDpi="0" r:id="rId1"/>
  <ignoredErrors>
    <ignoredError sqref="F51:F61 B51:B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5353CBCC-4FA0-4721-BCD6-4368E9D421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4" id="{290CE5D7-D5CD-4F58-8BB3-447048C2FA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G21</xm:sqref>
        </x14:conditionalFormatting>
        <x14:conditionalFormatting xmlns:xm="http://schemas.microsoft.com/office/excel/2006/main">
          <x14:cfRule type="iconSet" priority="3" id="{C1A51EC1-636E-48B2-801C-0BFD015D16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EDE95984-C1D3-44E2-B08E-29089A8E83C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G41</xm:sqref>
        </x14:conditionalFormatting>
        <x14:conditionalFormatting xmlns:xm="http://schemas.microsoft.com/office/excel/2006/main">
          <x14:cfRule type="iconSet" priority="8" id="{7429109D-F1DD-46C9-ACE1-5F4D3AE0D21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" id="{3D44AD1F-2992-40CC-AD41-39C1921F91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G61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39EBA-C821-4F55-9079-21CAD1175923}">
  <dimension ref="A2:Q61"/>
  <sheetViews>
    <sheetView workbookViewId="0">
      <selection activeCell="O41" sqref="O41"/>
    </sheetView>
  </sheetViews>
  <sheetFormatPr defaultRowHeight="15"/>
  <cols>
    <col min="1" max="1" width="45.5703125" bestFit="1" customWidth="1"/>
    <col min="2" max="5" width="10.7109375" customWidth="1"/>
    <col min="6" max="6" width="1.7109375" customWidth="1"/>
    <col min="7" max="7" width="10.7109375" customWidth="1"/>
    <col min="8" max="8" width="1.7109375" customWidth="1"/>
    <col min="13" max="13" width="2" customWidth="1"/>
  </cols>
  <sheetData>
    <row r="2" spans="1:17">
      <c r="A2" s="2" t="s">
        <v>39</v>
      </c>
    </row>
    <row r="4" spans="1:17">
      <c r="A4" s="2" t="s">
        <v>15</v>
      </c>
    </row>
    <row r="5" spans="1:17">
      <c r="A5" s="2"/>
    </row>
    <row r="6" spans="1:17" ht="20.100000000000001" customHeight="1">
      <c r="A6" s="127" t="s">
        <v>16</v>
      </c>
      <c r="B6" s="118" t="s">
        <v>40</v>
      </c>
      <c r="C6" s="118"/>
      <c r="D6" s="118"/>
      <c r="E6" s="118"/>
      <c r="F6" s="3"/>
      <c r="G6" s="119" t="s">
        <v>95</v>
      </c>
      <c r="I6" s="118" t="s">
        <v>19</v>
      </c>
      <c r="J6" s="118"/>
      <c r="K6" s="118"/>
      <c r="L6" s="118"/>
      <c r="N6" s="118" t="s">
        <v>41</v>
      </c>
      <c r="O6" s="118"/>
      <c r="P6" s="118"/>
      <c r="Q6" s="118"/>
    </row>
    <row r="7" spans="1:17" ht="20.100000000000001" customHeight="1">
      <c r="A7" s="127"/>
      <c r="B7" s="114">
        <v>2019</v>
      </c>
      <c r="C7" s="5">
        <v>2020</v>
      </c>
      <c r="D7" s="115">
        <v>2021</v>
      </c>
      <c r="E7" s="8">
        <v>2022</v>
      </c>
      <c r="F7" s="9"/>
      <c r="G7" s="120"/>
      <c r="I7" s="109">
        <v>2019</v>
      </c>
      <c r="J7" s="5">
        <v>2020</v>
      </c>
      <c r="K7" s="24">
        <v>2021</v>
      </c>
      <c r="L7" s="8">
        <v>2022</v>
      </c>
      <c r="N7" s="109">
        <v>2019</v>
      </c>
      <c r="O7" s="5">
        <v>2020</v>
      </c>
      <c r="P7" s="24">
        <v>2021</v>
      </c>
      <c r="Q7" s="8">
        <v>2022</v>
      </c>
    </row>
    <row r="8" spans="1:17" ht="20.100000000000001" customHeight="1">
      <c r="A8" s="102" t="s">
        <v>0</v>
      </c>
      <c r="B8" s="1">
        <v>347822</v>
      </c>
      <c r="C8" s="1">
        <v>349479</v>
      </c>
      <c r="D8" s="1">
        <v>342277</v>
      </c>
      <c r="E8" s="1">
        <v>295054</v>
      </c>
      <c r="F8" s="1"/>
      <c r="G8" s="17">
        <f t="shared" ref="G8:G21" si="0">(E8-D8)/D8</f>
        <v>-0.13796720200305601</v>
      </c>
      <c r="I8" s="15">
        <f t="shared" ref="I8:I20" si="1">B8/$B$21</f>
        <v>8.3330638076338781E-2</v>
      </c>
      <c r="J8" s="15">
        <f>C8/$C$21</f>
        <v>8.6255480143634489E-2</v>
      </c>
      <c r="K8" s="15">
        <f t="shared" ref="K8:K20" si="2">D8/$D$21</f>
        <v>8.5740258946468736E-2</v>
      </c>
      <c r="L8" s="15">
        <f>E8/$E$21</f>
        <v>8.2417893979706558E-2</v>
      </c>
      <c r="N8" s="15">
        <f>B8/'1'!B8</f>
        <v>5.4980798246036945E-2</v>
      </c>
      <c r="O8" s="15">
        <f>C8/'1'!C8</f>
        <v>5.4138715907406237E-2</v>
      </c>
      <c r="P8" s="15">
        <f>D8/'1'!D8</f>
        <v>5.2439086980735038E-2</v>
      </c>
      <c r="Q8" s="15">
        <f>E8/'1'!E8</f>
        <v>4.8821749666376826E-2</v>
      </c>
    </row>
    <row r="9" spans="1:17" ht="20.100000000000001" customHeight="1">
      <c r="A9" s="102" t="s">
        <v>1</v>
      </c>
      <c r="B9" s="1">
        <v>1042520</v>
      </c>
      <c r="C9" s="1">
        <v>1142540</v>
      </c>
      <c r="D9" s="1">
        <v>1095107</v>
      </c>
      <c r="E9" s="1">
        <v>972361</v>
      </c>
      <c r="F9" s="1"/>
      <c r="G9" s="17">
        <f t="shared" si="0"/>
        <v>-0.11208585097164021</v>
      </c>
      <c r="I9" s="15">
        <f t="shared" si="1"/>
        <v>0.24976527306307453</v>
      </c>
      <c r="J9" s="15">
        <f t="shared" ref="J9:J20" si="3">C9/$C$21</f>
        <v>0.28199215484566498</v>
      </c>
      <c r="K9" s="15">
        <f t="shared" si="2"/>
        <v>0.2743238889966037</v>
      </c>
      <c r="L9" s="15">
        <f t="shared" ref="L9:L20" si="4">E9/$E$21</f>
        <v>0.27161111460275561</v>
      </c>
      <c r="N9" s="15">
        <f>B9/'1'!B9</f>
        <v>8.1938164713065129E-2</v>
      </c>
      <c r="O9" s="15">
        <f>C9/'1'!C9</f>
        <v>8.223847227933527E-2</v>
      </c>
      <c r="P9" s="15">
        <f>D9/'1'!D9</f>
        <v>7.4940108516360945E-2</v>
      </c>
      <c r="Q9" s="15">
        <f>E9/'1'!E9</f>
        <v>7.1599113708208956E-2</v>
      </c>
    </row>
    <row r="10" spans="1:17" ht="20.100000000000001" customHeight="1">
      <c r="A10" s="102" t="s">
        <v>2</v>
      </c>
      <c r="B10" s="1">
        <v>92610</v>
      </c>
      <c r="C10" s="1">
        <v>89749</v>
      </c>
      <c r="D10" s="1">
        <v>83628</v>
      </c>
      <c r="E10" s="1">
        <v>79776</v>
      </c>
      <c r="F10" s="1"/>
      <c r="G10" s="17">
        <f t="shared" si="0"/>
        <v>-4.6061127851915629E-2</v>
      </c>
      <c r="I10" s="15">
        <f t="shared" si="1"/>
        <v>2.2187355579146043E-2</v>
      </c>
      <c r="J10" s="15">
        <f t="shared" si="3"/>
        <v>2.2151096596393638E-2</v>
      </c>
      <c r="K10" s="15">
        <f t="shared" si="2"/>
        <v>2.0948782346389874E-2</v>
      </c>
      <c r="L10" s="15">
        <f t="shared" si="4"/>
        <v>2.2283954496888945E-2</v>
      </c>
      <c r="N10" s="15">
        <f>B10/'1'!B10</f>
        <v>3.3524637223677857E-2</v>
      </c>
      <c r="O10" s="15">
        <f>C10/'1'!C10</f>
        <v>3.0604495824954656E-2</v>
      </c>
      <c r="P10" s="15">
        <f>D10/'1'!D10</f>
        <v>2.6561928283937067E-2</v>
      </c>
      <c r="Q10" s="15">
        <f>E10/'1'!E10</f>
        <v>2.6209343583678296E-2</v>
      </c>
    </row>
    <row r="11" spans="1:17" ht="20.100000000000001" customHeight="1">
      <c r="A11" s="102" t="s">
        <v>3</v>
      </c>
      <c r="B11" s="1">
        <v>469233</v>
      </c>
      <c r="C11" s="1">
        <v>421705</v>
      </c>
      <c r="D11" s="1">
        <v>404471</v>
      </c>
      <c r="E11" s="1">
        <v>362807</v>
      </c>
      <c r="F11" s="1"/>
      <c r="G11" s="17">
        <f t="shared" si="0"/>
        <v>-0.10300862113723852</v>
      </c>
      <c r="I11" s="15">
        <f t="shared" si="1"/>
        <v>0.11241809113993559</v>
      </c>
      <c r="J11" s="15">
        <f t="shared" si="3"/>
        <v>0.10408169662260504</v>
      </c>
      <c r="K11" s="15">
        <f t="shared" si="2"/>
        <v>0.10131983240573324</v>
      </c>
      <c r="L11" s="15">
        <f t="shared" si="4"/>
        <v>0.10134344513579005</v>
      </c>
      <c r="N11" s="15">
        <f>B11/'1'!B11</f>
        <v>3.4627965576673372E-2</v>
      </c>
      <c r="O11" s="15">
        <f>C11/'1'!C11</f>
        <v>2.9054573860508557E-2</v>
      </c>
      <c r="P11" s="15">
        <f>D11/'1'!D11</f>
        <v>2.6529246902348973E-2</v>
      </c>
      <c r="Q11" s="15">
        <f>E11/'1'!E11</f>
        <v>2.4914055719883518E-2</v>
      </c>
    </row>
    <row r="12" spans="1:17" ht="20.100000000000001" customHeight="1">
      <c r="A12" s="102" t="s">
        <v>4</v>
      </c>
      <c r="B12" s="1">
        <v>322700</v>
      </c>
      <c r="C12" s="1">
        <v>280488</v>
      </c>
      <c r="D12" s="1">
        <v>279269</v>
      </c>
      <c r="E12" s="1">
        <v>254299</v>
      </c>
      <c r="F12" s="1"/>
      <c r="G12" s="17">
        <f t="shared" si="0"/>
        <v>-8.9412000615893633E-2</v>
      </c>
      <c r="I12" s="15">
        <f t="shared" si="1"/>
        <v>7.7311949523706167E-2</v>
      </c>
      <c r="J12" s="15">
        <f t="shared" si="3"/>
        <v>6.9227699273855511E-2</v>
      </c>
      <c r="K12" s="15">
        <f t="shared" si="2"/>
        <v>6.9956778795307234E-2</v>
      </c>
      <c r="L12" s="15">
        <f t="shared" si="4"/>
        <v>7.1033736269108028E-2</v>
      </c>
      <c r="N12" s="15">
        <f>B12/'1'!B12</f>
        <v>2.9287998500657778E-2</v>
      </c>
      <c r="O12" s="15">
        <f>C12/'1'!C12</f>
        <v>2.4914312859168952E-2</v>
      </c>
      <c r="P12" s="15">
        <f>D12/'1'!D12</f>
        <v>2.3825052661087989E-2</v>
      </c>
      <c r="Q12" s="15">
        <f>E12/'1'!E12</f>
        <v>2.2500411653861085E-2</v>
      </c>
    </row>
    <row r="13" spans="1:17" ht="20.100000000000001" customHeight="1">
      <c r="A13" s="102" t="s">
        <v>5</v>
      </c>
      <c r="B13" s="1">
        <v>232009</v>
      </c>
      <c r="C13" s="1">
        <v>206992</v>
      </c>
      <c r="D13" s="1">
        <v>197745</v>
      </c>
      <c r="E13" s="1">
        <v>182569</v>
      </c>
      <c r="F13" s="1"/>
      <c r="G13" s="17">
        <f t="shared" si="0"/>
        <v>-7.6745303294647141E-2</v>
      </c>
      <c r="I13" s="15">
        <f t="shared" si="1"/>
        <v>5.5584344893230692E-2</v>
      </c>
      <c r="J13" s="15">
        <f t="shared" si="3"/>
        <v>5.1088032030225536E-2</v>
      </c>
      <c r="K13" s="15">
        <f t="shared" si="2"/>
        <v>4.9535047652542998E-2</v>
      </c>
      <c r="L13" s="15">
        <f t="shared" si="4"/>
        <v>5.0997283500583107E-2</v>
      </c>
      <c r="N13" s="15">
        <f>B13/'1'!B13</f>
        <v>3.1802438850874415E-2</v>
      </c>
      <c r="O13" s="15">
        <f>C13/'1'!C13</f>
        <v>2.7144405688952954E-2</v>
      </c>
      <c r="P13" s="15">
        <f>D13/'1'!D13</f>
        <v>2.5673153472604137E-2</v>
      </c>
      <c r="Q13" s="15">
        <f>E13/'1'!E13</f>
        <v>2.5579969472562435E-2</v>
      </c>
    </row>
    <row r="14" spans="1:17" ht="20.100000000000001" customHeight="1">
      <c r="A14" s="102" t="s">
        <v>6</v>
      </c>
      <c r="B14" s="1">
        <v>117583</v>
      </c>
      <c r="C14" s="1">
        <v>103703</v>
      </c>
      <c r="D14" s="1">
        <v>105033</v>
      </c>
      <c r="E14" s="1">
        <v>95469</v>
      </c>
      <c r="F14" s="1"/>
      <c r="G14" s="17">
        <f t="shared" si="0"/>
        <v>-9.1057096341149918E-2</v>
      </c>
      <c r="I14" s="15">
        <f t="shared" si="1"/>
        <v>2.8170346950250828E-2</v>
      </c>
      <c r="J14" s="15">
        <f t="shared" si="3"/>
        <v>2.5595106021636001E-2</v>
      </c>
      <c r="K14" s="15">
        <f t="shared" si="2"/>
        <v>2.6310726744491888E-2</v>
      </c>
      <c r="L14" s="15">
        <f t="shared" si="4"/>
        <v>2.66675046613454E-2</v>
      </c>
      <c r="N14" s="15">
        <f>B14/'1'!B14</f>
        <v>4.7217271812433591E-2</v>
      </c>
      <c r="O14" s="15">
        <f>C14/'1'!C14</f>
        <v>3.9181304446552691E-2</v>
      </c>
      <c r="P14" s="15">
        <f>D14/'1'!D14</f>
        <v>3.8109395477364326E-2</v>
      </c>
      <c r="Q14" s="15">
        <f>E14/'1'!E14</f>
        <v>3.7313027413070521E-2</v>
      </c>
    </row>
    <row r="15" spans="1:17" ht="20.100000000000001" customHeight="1">
      <c r="A15" s="102" t="s">
        <v>7</v>
      </c>
      <c r="B15" s="1">
        <v>384883</v>
      </c>
      <c r="C15" s="1">
        <v>407599</v>
      </c>
      <c r="D15" s="1">
        <v>405536</v>
      </c>
      <c r="E15" s="1">
        <v>367305</v>
      </c>
      <c r="F15" s="1"/>
      <c r="G15" s="17">
        <f t="shared" si="0"/>
        <v>-9.4272764933322817E-2</v>
      </c>
      <c r="I15" s="15">
        <f t="shared" si="1"/>
        <v>9.2209653140788966E-2</v>
      </c>
      <c r="J15" s="15">
        <f t="shared" si="3"/>
        <v>0.10060017183025383</v>
      </c>
      <c r="K15" s="15">
        <f t="shared" si="2"/>
        <v>0.10158661450262549</v>
      </c>
      <c r="L15" s="15">
        <f t="shared" si="4"/>
        <v>0.10259987849077158</v>
      </c>
      <c r="N15" s="15">
        <f>B15/'1'!B15</f>
        <v>0.11485808178232761</v>
      </c>
      <c r="O15" s="15">
        <f>C15/'1'!C15</f>
        <v>0.11313137649248574</v>
      </c>
      <c r="P15" s="15">
        <f>D15/'1'!D15</f>
        <v>0.10227300812311013</v>
      </c>
      <c r="Q15" s="15">
        <f>E15/'1'!E15</f>
        <v>9.7154314023966876E-2</v>
      </c>
    </row>
    <row r="16" spans="1:17" ht="20.100000000000001" customHeight="1">
      <c r="A16" s="102" t="s">
        <v>8</v>
      </c>
      <c r="B16" s="1">
        <v>163673</v>
      </c>
      <c r="C16" s="1">
        <v>136938</v>
      </c>
      <c r="D16" s="1">
        <v>150380</v>
      </c>
      <c r="E16" s="1">
        <v>140893</v>
      </c>
      <c r="F16" s="1"/>
      <c r="G16" s="17">
        <f t="shared" si="0"/>
        <v>-6.3086846655140305E-2</v>
      </c>
      <c r="I16" s="15">
        <f t="shared" si="1"/>
        <v>3.9212515383927976E-2</v>
      </c>
      <c r="J16" s="15">
        <f t="shared" si="3"/>
        <v>3.3797890402310356E-2</v>
      </c>
      <c r="K16" s="15">
        <f t="shared" si="2"/>
        <v>3.7670133080428915E-2</v>
      </c>
      <c r="L16" s="15">
        <f t="shared" si="4"/>
        <v>3.9355861423613296E-2</v>
      </c>
      <c r="N16" s="15">
        <f>B16/'1'!B16</f>
        <v>3.4840602958938358E-2</v>
      </c>
      <c r="O16" s="15">
        <f>C16/'1'!C16</f>
        <v>2.9222286170469524E-2</v>
      </c>
      <c r="P16" s="15">
        <f>D16/'1'!D16</f>
        <v>2.7905970352272515E-2</v>
      </c>
      <c r="Q16" s="15">
        <f>E16/'1'!E16</f>
        <v>2.7281254078353176E-2</v>
      </c>
    </row>
    <row r="17" spans="1:17" ht="20.100000000000001" customHeight="1">
      <c r="A17" s="102" t="s">
        <v>9</v>
      </c>
      <c r="B17" s="1">
        <v>150470</v>
      </c>
      <c r="C17" s="1">
        <v>150706</v>
      </c>
      <c r="D17" s="1">
        <v>160216</v>
      </c>
      <c r="E17" s="1">
        <v>136488</v>
      </c>
      <c r="F17" s="1"/>
      <c r="G17" s="17">
        <f t="shared" si="0"/>
        <v>-0.1481000649123683</v>
      </c>
      <c r="I17" s="15">
        <f t="shared" si="1"/>
        <v>3.6049361775122607E-2</v>
      </c>
      <c r="J17" s="15">
        <f t="shared" si="3"/>
        <v>3.7195992865169523E-2</v>
      </c>
      <c r="K17" s="15">
        <f t="shared" si="2"/>
        <v>4.013404735745444E-2</v>
      </c>
      <c r="L17" s="15">
        <f t="shared" si="4"/>
        <v>3.8125405903672513E-2</v>
      </c>
      <c r="N17" s="15">
        <f>B17/'1'!B17</f>
        <v>6.5905283328770867E-2</v>
      </c>
      <c r="O17" s="15">
        <f>C17/'1'!C17</f>
        <v>5.8267126547526027E-2</v>
      </c>
      <c r="P17" s="15">
        <f>D17/'1'!D17</f>
        <v>5.6208231754058466E-2</v>
      </c>
      <c r="Q17" s="15">
        <f>E17/'1'!E17</f>
        <v>5.3038086637268417E-2</v>
      </c>
    </row>
    <row r="18" spans="1:17" ht="20.100000000000001" customHeight="1">
      <c r="A18" s="102" t="s">
        <v>10</v>
      </c>
      <c r="B18" s="1">
        <v>79797</v>
      </c>
      <c r="C18" s="1">
        <v>71263</v>
      </c>
      <c r="D18" s="1">
        <v>70689</v>
      </c>
      <c r="E18" s="1">
        <v>58997</v>
      </c>
      <c r="F18" s="1"/>
      <c r="G18" s="17">
        <f t="shared" si="0"/>
        <v>-0.16540055737101952</v>
      </c>
      <c r="I18" s="15">
        <f t="shared" si="1"/>
        <v>1.9117637546151783E-2</v>
      </c>
      <c r="J18" s="15">
        <f t="shared" si="3"/>
        <v>1.7588536883405941E-2</v>
      </c>
      <c r="K18" s="15">
        <f t="shared" si="2"/>
        <v>1.770756774386514E-2</v>
      </c>
      <c r="L18" s="15">
        <f t="shared" si="4"/>
        <v>1.6479724020419136E-2</v>
      </c>
      <c r="N18" s="15">
        <f>B18/'1'!B18</f>
        <v>2.7657882012862438E-2</v>
      </c>
      <c r="O18" s="15">
        <f>C18/'1'!C18</f>
        <v>2.2362197114186751E-2</v>
      </c>
      <c r="P18" s="15">
        <f>D18/'1'!D18</f>
        <v>2.0836987251497945E-2</v>
      </c>
      <c r="Q18" s="15">
        <f>E18/'1'!E18</f>
        <v>1.9834664620790678E-2</v>
      </c>
    </row>
    <row r="19" spans="1:17" ht="20.100000000000001" customHeight="1">
      <c r="A19" s="102" t="s">
        <v>11</v>
      </c>
      <c r="B19" s="1">
        <v>332900</v>
      </c>
      <c r="C19" s="1">
        <v>326240</v>
      </c>
      <c r="D19" s="1">
        <v>323848</v>
      </c>
      <c r="E19" s="1">
        <v>281758</v>
      </c>
      <c r="F19" s="1"/>
      <c r="G19" s="17">
        <f t="shared" si="0"/>
        <v>-0.12996838022776117</v>
      </c>
      <c r="I19" s="15">
        <f t="shared" si="1"/>
        <v>7.9755649198765974E-2</v>
      </c>
      <c r="J19" s="15">
        <f t="shared" si="3"/>
        <v>8.0519824773618201E-2</v>
      </c>
      <c r="K19" s="15">
        <f t="shared" si="2"/>
        <v>8.1123801421936051E-2</v>
      </c>
      <c r="L19" s="15">
        <f t="shared" si="4"/>
        <v>7.8703901563558401E-2</v>
      </c>
      <c r="N19" s="15">
        <f>B19/'1'!B19</f>
        <v>5.1738589107791423E-2</v>
      </c>
      <c r="O19" s="15">
        <f>C19/'1'!C19</f>
        <v>4.7046784612425001E-2</v>
      </c>
      <c r="P19" s="15">
        <f>D19/'1'!D19</f>
        <v>4.4218768262457249E-2</v>
      </c>
      <c r="Q19" s="15">
        <f>E19/'1'!E19</f>
        <v>4.1113150537855636E-2</v>
      </c>
    </row>
    <row r="20" spans="1:17" ht="20.100000000000001" customHeight="1">
      <c r="A20" s="102" t="s">
        <v>12</v>
      </c>
      <c r="B20" s="1">
        <v>437799</v>
      </c>
      <c r="C20" s="1">
        <v>364271</v>
      </c>
      <c r="D20" s="1">
        <v>373823</v>
      </c>
      <c r="E20" s="1">
        <v>352199</v>
      </c>
      <c r="F20" s="1"/>
      <c r="G20" s="17">
        <f t="shared" si="0"/>
        <v>-5.7845557924472275E-2</v>
      </c>
      <c r="I20" s="15">
        <f t="shared" si="1"/>
        <v>0.10488718372956007</v>
      </c>
      <c r="J20" s="15">
        <f t="shared" si="3"/>
        <v>8.9906317711226938E-2</v>
      </c>
      <c r="K20" s="15">
        <f t="shared" si="2"/>
        <v>9.3642520006152266E-2</v>
      </c>
      <c r="L20" s="15">
        <f t="shared" si="4"/>
        <v>9.8380295951787378E-2</v>
      </c>
      <c r="N20" s="15">
        <f>B20/'1'!B20</f>
        <v>5.8692298287328547E-2</v>
      </c>
      <c r="O20" s="15">
        <f>C20/'1'!C20</f>
        <v>5.0550612574269037E-2</v>
      </c>
      <c r="P20" s="15">
        <f>D20/'1'!D20</f>
        <v>4.8928527254248427E-2</v>
      </c>
      <c r="Q20" s="15">
        <f>E20/'1'!E20</f>
        <v>4.5884379633478911E-2</v>
      </c>
    </row>
    <row r="21" spans="1:17" ht="19.5" customHeight="1">
      <c r="A21" s="103" t="s">
        <v>13</v>
      </c>
      <c r="B21" s="7">
        <f>SUM(B8:B20)</f>
        <v>4173999</v>
      </c>
      <c r="C21" s="7">
        <f t="shared" ref="C21:D21" si="5">SUM(C8:C20)</f>
        <v>4051673</v>
      </c>
      <c r="D21" s="7">
        <f t="shared" si="5"/>
        <v>3992022</v>
      </c>
      <c r="E21" s="7">
        <f t="shared" ref="E21" si="6">SUM(E8:E20)</f>
        <v>3579975</v>
      </c>
      <c r="F21" s="1"/>
      <c r="G21" s="16">
        <f t="shared" si="0"/>
        <v>-0.1032176175381799</v>
      </c>
      <c r="I21" s="11">
        <f>SUM(I8:I20)</f>
        <v>1</v>
      </c>
      <c r="J21" s="11">
        <f>SUM(J8:J20)</f>
        <v>0.99999999999999978</v>
      </c>
      <c r="K21" s="11">
        <f>SUM(K8:K20)</f>
        <v>1</v>
      </c>
      <c r="L21" s="11">
        <f>SUM(L8:L20)</f>
        <v>1</v>
      </c>
      <c r="N21" s="11">
        <f>B21/'1'!B21</f>
        <v>5.012195946119577E-2</v>
      </c>
      <c r="O21" s="11">
        <f>C21/'1'!C21</f>
        <v>4.6289961188927253E-2</v>
      </c>
      <c r="P21" s="11">
        <f>D21/'1'!D21</f>
        <v>4.3261806024364025E-2</v>
      </c>
      <c r="Q21" s="11">
        <f>E21/'1'!E21</f>
        <v>4.1031242437677175E-2</v>
      </c>
    </row>
    <row r="22" spans="1:17" ht="22.5" customHeight="1">
      <c r="A22" s="4" t="s">
        <v>23</v>
      </c>
    </row>
    <row r="23" spans="1:17">
      <c r="A23" s="4"/>
    </row>
    <row r="24" spans="1:17">
      <c r="A24" s="3" t="s">
        <v>17</v>
      </c>
      <c r="E24" s="1"/>
      <c r="F24" s="1"/>
    </row>
    <row r="26" spans="1:17" ht="20.100000000000001" customHeight="1">
      <c r="A26" s="127" t="s">
        <v>16</v>
      </c>
      <c r="B26" s="118" t="s">
        <v>40</v>
      </c>
      <c r="C26" s="118"/>
      <c r="D26" s="118"/>
      <c r="E26" s="118"/>
      <c r="F26" s="3"/>
      <c r="G26" s="119" t="s">
        <v>95</v>
      </c>
      <c r="I26" s="118" t="s">
        <v>19</v>
      </c>
      <c r="J26" s="118"/>
      <c r="K26" s="118"/>
      <c r="L26" s="118"/>
      <c r="N26" s="118" t="s">
        <v>41</v>
      </c>
      <c r="O26" s="118"/>
      <c r="P26" s="118"/>
      <c r="Q26" s="118"/>
    </row>
    <row r="27" spans="1:17" ht="20.100000000000001" customHeight="1">
      <c r="A27" s="127"/>
      <c r="B27" s="114">
        <v>2019</v>
      </c>
      <c r="C27" s="5">
        <v>2020</v>
      </c>
      <c r="D27" s="115">
        <v>2021</v>
      </c>
      <c r="E27" s="8">
        <v>2022</v>
      </c>
      <c r="F27" s="9"/>
      <c r="G27" s="120"/>
      <c r="I27" s="109">
        <v>2019</v>
      </c>
      <c r="J27" s="5">
        <v>2020</v>
      </c>
      <c r="K27" s="24">
        <v>2021</v>
      </c>
      <c r="L27" s="8">
        <v>2022</v>
      </c>
      <c r="N27" s="109">
        <v>2019</v>
      </c>
      <c r="O27" s="5">
        <v>2020</v>
      </c>
      <c r="P27" s="24">
        <v>2021</v>
      </c>
      <c r="Q27" s="8">
        <v>2022</v>
      </c>
    </row>
    <row r="28" spans="1:17" ht="20.100000000000001" customHeight="1">
      <c r="A28" s="102" t="s">
        <v>0</v>
      </c>
      <c r="B28" s="1">
        <v>1379244</v>
      </c>
      <c r="C28" s="1">
        <v>1404959</v>
      </c>
      <c r="D28" s="1">
        <v>1454235</v>
      </c>
      <c r="E28" s="1">
        <v>1349956</v>
      </c>
      <c r="F28" s="1"/>
      <c r="G28" s="17">
        <f t="shared" ref="G28:G41" si="7">(E28-D28)/D28</f>
        <v>-7.1707117487888827E-2</v>
      </c>
      <c r="I28" s="15">
        <f t="shared" ref="I28:I40" si="8">B28/$B$41</f>
        <v>9.6856349102629136E-2</v>
      </c>
      <c r="J28" s="15">
        <f>C28/$C$41</f>
        <v>0.10009600947954683</v>
      </c>
      <c r="K28" s="15">
        <f t="shared" ref="K28:K40" si="9">D28/$D$41</f>
        <v>0.10009641843508364</v>
      </c>
      <c r="L28" s="15">
        <f>E28/$E$41</f>
        <v>9.9089695686360169E-2</v>
      </c>
      <c r="N28" s="15">
        <f>B28/'1'!B28</f>
        <v>4.6014111389163476E-2</v>
      </c>
      <c r="O28" s="15">
        <f>C28/'1'!C28</f>
        <v>4.6001588918329311E-2</v>
      </c>
      <c r="P28" s="15">
        <f>D28/'1'!D28</f>
        <v>4.4770926579479474E-2</v>
      </c>
      <c r="Q28" s="15">
        <f>E28/'1'!E28</f>
        <v>4.1885500979175309E-2</v>
      </c>
    </row>
    <row r="29" spans="1:17" ht="20.100000000000001" customHeight="1">
      <c r="A29" s="102" t="s">
        <v>1</v>
      </c>
      <c r="B29" s="1">
        <v>3402219</v>
      </c>
      <c r="C29" s="1">
        <v>3736215</v>
      </c>
      <c r="D29" s="1">
        <v>3796656</v>
      </c>
      <c r="E29" s="1">
        <v>3518929</v>
      </c>
      <c r="F29" s="1"/>
      <c r="G29" s="17">
        <f t="shared" si="7"/>
        <v>-7.3150425005583858E-2</v>
      </c>
      <c r="I29" s="15">
        <f t="shared" si="8"/>
        <v>0.23891821257703336</v>
      </c>
      <c r="J29" s="15">
        <f t="shared" ref="J29:J40" si="10">C29/$C$41</f>
        <v>0.26618585457484883</v>
      </c>
      <c r="K29" s="15">
        <f t="shared" si="9"/>
        <v>0.26132754859432689</v>
      </c>
      <c r="L29" s="15">
        <f t="shared" ref="L29:L40" si="11">E29/$E$41</f>
        <v>0.25829701394112675</v>
      </c>
      <c r="N29" s="15">
        <f>B29/'1'!B29</f>
        <v>6.6602935297240415E-2</v>
      </c>
      <c r="O29" s="15">
        <f>C29/'1'!C29</f>
        <v>6.5438594807360986E-2</v>
      </c>
      <c r="P29" s="15">
        <f>D29/'1'!D29</f>
        <v>6.0110653204565712E-2</v>
      </c>
      <c r="Q29" s="15">
        <f>E29/'1'!E29</f>
        <v>5.736701945731628E-2</v>
      </c>
    </row>
    <row r="30" spans="1:17" ht="20.100000000000001" customHeight="1">
      <c r="A30" s="102" t="s">
        <v>2</v>
      </c>
      <c r="B30" s="1">
        <v>317440</v>
      </c>
      <c r="C30" s="1">
        <v>328216</v>
      </c>
      <c r="D30" s="1">
        <v>319258</v>
      </c>
      <c r="E30" s="1">
        <v>315735</v>
      </c>
      <c r="F30" s="1"/>
      <c r="G30" s="17">
        <f t="shared" si="7"/>
        <v>-1.1034962318876896E-2</v>
      </c>
      <c r="I30" s="15">
        <f t="shared" si="8"/>
        <v>2.2291979852106365E-2</v>
      </c>
      <c r="J30" s="15">
        <f t="shared" si="10"/>
        <v>2.3383680126849923E-2</v>
      </c>
      <c r="K30" s="15">
        <f t="shared" si="9"/>
        <v>2.1974840625310171E-2</v>
      </c>
      <c r="L30" s="15">
        <f t="shared" si="11"/>
        <v>2.3175633181772539E-2</v>
      </c>
      <c r="N30" s="15">
        <f>B30/'1'!B30</f>
        <v>2.9697567360966428E-2</v>
      </c>
      <c r="O30" s="15">
        <f>C30/'1'!C30</f>
        <v>2.8900816914589306E-2</v>
      </c>
      <c r="P30" s="15">
        <f>D30/'1'!D30</f>
        <v>2.5367507774141793E-2</v>
      </c>
      <c r="Q30" s="15">
        <f>E30/'1'!E30</f>
        <v>2.4576342494433183E-2</v>
      </c>
    </row>
    <row r="31" spans="1:17" ht="20.100000000000001" customHeight="1">
      <c r="A31" s="102" t="s">
        <v>3</v>
      </c>
      <c r="B31" s="1">
        <v>1571186</v>
      </c>
      <c r="C31" s="1">
        <v>1479867</v>
      </c>
      <c r="D31" s="1">
        <v>1493225</v>
      </c>
      <c r="E31" s="1">
        <v>1374190</v>
      </c>
      <c r="F31" s="1"/>
      <c r="G31" s="17">
        <f t="shared" si="7"/>
        <v>-7.971672052101994E-2</v>
      </c>
      <c r="I31" s="15">
        <f t="shared" si="8"/>
        <v>0.11033532842714085</v>
      </c>
      <c r="J31" s="15">
        <f t="shared" si="10"/>
        <v>0.1054328142390408</v>
      </c>
      <c r="K31" s="15">
        <f t="shared" si="9"/>
        <v>0.10278013829795582</v>
      </c>
      <c r="L31" s="15">
        <f t="shared" si="11"/>
        <v>0.10086852380021222</v>
      </c>
      <c r="N31" s="15">
        <f>B31/'1'!B31</f>
        <v>3.4025635140201183E-2</v>
      </c>
      <c r="O31" s="15">
        <f>C31/'1'!C31</f>
        <v>2.931484224602458E-2</v>
      </c>
      <c r="P31" s="15">
        <f>D31/'1'!D31</f>
        <v>2.6953414766469501E-2</v>
      </c>
      <c r="Q31" s="15">
        <f>E31/'1'!E31</f>
        <v>2.4955021796123796E-2</v>
      </c>
    </row>
    <row r="32" spans="1:17" ht="20.100000000000001" customHeight="1">
      <c r="A32" s="102" t="s">
        <v>4</v>
      </c>
      <c r="B32" s="1">
        <v>1098242</v>
      </c>
      <c r="C32" s="1">
        <v>999715</v>
      </c>
      <c r="D32" s="1">
        <v>1042452</v>
      </c>
      <c r="E32" s="1">
        <v>975641</v>
      </c>
      <c r="F32" s="1"/>
      <c r="G32" s="17">
        <f t="shared" si="7"/>
        <v>-6.4090241085440869E-2</v>
      </c>
      <c r="I32" s="15">
        <f t="shared" si="8"/>
        <v>7.7123199775507176E-2</v>
      </c>
      <c r="J32" s="15">
        <f t="shared" si="10"/>
        <v>7.1224485637548962E-2</v>
      </c>
      <c r="K32" s="15">
        <f t="shared" si="9"/>
        <v>7.1752991497584517E-2</v>
      </c>
      <c r="L32" s="15">
        <f t="shared" si="11"/>
        <v>7.1614163564691094E-2</v>
      </c>
      <c r="N32" s="15">
        <f>B32/'1'!B32</f>
        <v>3.1234436882301271E-2</v>
      </c>
      <c r="O32" s="15">
        <f>C32/'1'!C32</f>
        <v>2.7207677190775045E-2</v>
      </c>
      <c r="P32" s="15">
        <f>D32/'1'!D32</f>
        <v>2.554680710370685E-2</v>
      </c>
      <c r="Q32" s="15">
        <f>E32/'1'!E32</f>
        <v>2.3376228443337754E-2</v>
      </c>
    </row>
    <row r="33" spans="1:17" ht="20.100000000000001" customHeight="1">
      <c r="A33" s="102" t="s">
        <v>5</v>
      </c>
      <c r="B33" s="1">
        <v>780996</v>
      </c>
      <c r="C33" s="1">
        <v>733737</v>
      </c>
      <c r="D33" s="1">
        <v>734912</v>
      </c>
      <c r="E33" s="1">
        <v>698111</v>
      </c>
      <c r="F33" s="1"/>
      <c r="G33" s="17">
        <f t="shared" si="7"/>
        <v>-5.0075383175128448E-2</v>
      </c>
      <c r="I33" s="15">
        <f t="shared" si="8"/>
        <v>5.4844843424192484E-2</v>
      </c>
      <c r="J33" s="15">
        <f t="shared" si="10"/>
        <v>5.227493877578937E-2</v>
      </c>
      <c r="K33" s="15">
        <f t="shared" si="9"/>
        <v>5.0584712281690508E-2</v>
      </c>
      <c r="L33" s="15">
        <f t="shared" si="11"/>
        <v>5.124286017122083E-2</v>
      </c>
      <c r="N33" s="15">
        <f>B33/'1'!B33</f>
        <v>3.4951461524553862E-2</v>
      </c>
      <c r="O33" s="15">
        <f>C33/'1'!C33</f>
        <v>3.0527663420962074E-2</v>
      </c>
      <c r="P33" s="15">
        <f>D33/'1'!D33</f>
        <v>2.8570929839316122E-2</v>
      </c>
      <c r="Q33" s="15">
        <f>E33/'1'!E33</f>
        <v>2.7538743375776227E-2</v>
      </c>
    </row>
    <row r="34" spans="1:17" ht="20.100000000000001" customHeight="1">
      <c r="A34" s="102" t="s">
        <v>6</v>
      </c>
      <c r="B34" s="1">
        <v>409138</v>
      </c>
      <c r="C34" s="1">
        <v>383421</v>
      </c>
      <c r="D34" s="1">
        <v>402621</v>
      </c>
      <c r="E34" s="1">
        <v>376441</v>
      </c>
      <c r="F34" s="1"/>
      <c r="G34" s="17">
        <f t="shared" si="7"/>
        <v>-6.5023930694126736E-2</v>
      </c>
      <c r="I34" s="15">
        <f t="shared" si="8"/>
        <v>2.8731401375790996E-2</v>
      </c>
      <c r="J34" s="15">
        <f t="shared" si="10"/>
        <v>2.7316748781037258E-2</v>
      </c>
      <c r="K34" s="15">
        <f t="shared" si="9"/>
        <v>2.771279750986038E-2</v>
      </c>
      <c r="L34" s="15">
        <f t="shared" si="11"/>
        <v>2.7631585128603534E-2</v>
      </c>
      <c r="N34" s="15">
        <f>B34/'1'!B34</f>
        <v>4.4521487430186593E-2</v>
      </c>
      <c r="O34" s="15">
        <f>C34/'1'!C34</f>
        <v>3.7810879824986827E-2</v>
      </c>
      <c r="P34" s="15">
        <f>D34/'1'!D34</f>
        <v>3.6142936511591395E-2</v>
      </c>
      <c r="Q34" s="15">
        <f>E34/'1'!E34</f>
        <v>3.4942139649931633E-2</v>
      </c>
    </row>
    <row r="35" spans="1:17" ht="20.100000000000001" customHeight="1">
      <c r="A35" s="102" t="s">
        <v>7</v>
      </c>
      <c r="B35" s="1">
        <v>1138369</v>
      </c>
      <c r="C35" s="1">
        <v>1171547</v>
      </c>
      <c r="D35" s="1">
        <v>1220341</v>
      </c>
      <c r="E35" s="1">
        <v>1147960</v>
      </c>
      <c r="F35" s="1"/>
      <c r="G35" s="17">
        <f t="shared" si="7"/>
        <v>-5.9312110303595469E-2</v>
      </c>
      <c r="I35" s="15">
        <f t="shared" si="8"/>
        <v>7.9941087488226023E-2</v>
      </c>
      <c r="J35" s="15">
        <f t="shared" si="10"/>
        <v>8.3466620462045268E-2</v>
      </c>
      <c r="K35" s="15">
        <f t="shared" si="9"/>
        <v>8.3997265482874783E-2</v>
      </c>
      <c r="L35" s="15">
        <f t="shared" si="11"/>
        <v>8.4262751571246783E-2</v>
      </c>
      <c r="N35" s="15">
        <f>B35/'1'!B35</f>
        <v>9.0802676358930481E-2</v>
      </c>
      <c r="O35" s="15">
        <f>C35/'1'!C35</f>
        <v>8.595463039524337E-2</v>
      </c>
      <c r="P35" s="15">
        <f>D35/'1'!D35</f>
        <v>7.6733217695570705E-2</v>
      </c>
      <c r="Q35" s="15">
        <f>E35/'1'!E35</f>
        <v>7.2018004124617327E-2</v>
      </c>
    </row>
    <row r="36" spans="1:17" ht="20.100000000000001" customHeight="1">
      <c r="A36" s="102" t="s">
        <v>8</v>
      </c>
      <c r="B36" s="1">
        <v>542745</v>
      </c>
      <c r="C36" s="1">
        <v>486257</v>
      </c>
      <c r="D36" s="1">
        <v>551912</v>
      </c>
      <c r="E36" s="1">
        <v>522828</v>
      </c>
      <c r="F36" s="1"/>
      <c r="G36" s="17">
        <f t="shared" si="7"/>
        <v>-5.2696806737305944E-2</v>
      </c>
      <c r="I36" s="15">
        <f t="shared" si="8"/>
        <v>3.8113850191631389E-2</v>
      </c>
      <c r="J36" s="15">
        <f t="shared" si="10"/>
        <v>3.4643278046901017E-2</v>
      </c>
      <c r="K36" s="15">
        <f t="shared" si="9"/>
        <v>3.79886431638242E-2</v>
      </c>
      <c r="L36" s="15">
        <f t="shared" si="11"/>
        <v>3.837670814182708E-2</v>
      </c>
      <c r="N36" s="15">
        <f>B36/'1'!B36</f>
        <v>3.2881629586772106E-2</v>
      </c>
      <c r="O36" s="15">
        <f>C36/'1'!C36</f>
        <v>2.8868969537189437E-2</v>
      </c>
      <c r="P36" s="15">
        <f>D36/'1'!D36</f>
        <v>2.7060878395940142E-2</v>
      </c>
      <c r="Q36" s="15">
        <f>E36/'1'!E36</f>
        <v>2.5502232447716395E-2</v>
      </c>
    </row>
    <row r="37" spans="1:17" ht="20.100000000000001" customHeight="1">
      <c r="A37" s="102" t="s">
        <v>9</v>
      </c>
      <c r="B37" s="1">
        <v>473343</v>
      </c>
      <c r="C37" s="1">
        <v>486460</v>
      </c>
      <c r="D37" s="1">
        <v>545865</v>
      </c>
      <c r="E37" s="1">
        <v>483425</v>
      </c>
      <c r="F37" s="1"/>
      <c r="G37" s="17">
        <f t="shared" si="7"/>
        <v>-0.11438725692249915</v>
      </c>
      <c r="I37" s="15">
        <f t="shared" si="8"/>
        <v>3.324014811975675E-2</v>
      </c>
      <c r="J37" s="15">
        <f t="shared" si="10"/>
        <v>3.4657740739352787E-2</v>
      </c>
      <c r="K37" s="15">
        <f t="shared" si="9"/>
        <v>3.7572422235104319E-2</v>
      </c>
      <c r="L37" s="15">
        <f t="shared" si="11"/>
        <v>3.5484442557519404E-2</v>
      </c>
      <c r="N37" s="15">
        <f>B37/'1'!B37</f>
        <v>5.8859729600608417E-2</v>
      </c>
      <c r="O37" s="15">
        <f>C37/'1'!C37</f>
        <v>5.1713967310470794E-2</v>
      </c>
      <c r="P37" s="15">
        <f>D37/'1'!D37</f>
        <v>5.0102437095105923E-2</v>
      </c>
      <c r="Q37" s="15">
        <f>E37/'1'!E37</f>
        <v>4.6914884748588917E-2</v>
      </c>
    </row>
    <row r="38" spans="1:17" ht="20.100000000000001" customHeight="1">
      <c r="A38" s="102" t="s">
        <v>10</v>
      </c>
      <c r="B38" s="1">
        <v>263044</v>
      </c>
      <c r="C38" s="1">
        <v>248579</v>
      </c>
      <c r="D38" s="1">
        <v>255085</v>
      </c>
      <c r="E38" s="1">
        <v>222966</v>
      </c>
      <c r="F38" s="1"/>
      <c r="G38" s="17">
        <f t="shared" si="7"/>
        <v>-0.12591489111472645</v>
      </c>
      <c r="I38" s="15">
        <f t="shared" si="8"/>
        <v>1.8472062588890708E-2</v>
      </c>
      <c r="J38" s="15">
        <f t="shared" si="10"/>
        <v>1.7709958753541043E-2</v>
      </c>
      <c r="K38" s="15">
        <f t="shared" si="9"/>
        <v>1.7557750223666267E-2</v>
      </c>
      <c r="L38" s="15">
        <f t="shared" si="11"/>
        <v>1.6366187556042553E-2</v>
      </c>
      <c r="N38" s="15">
        <f>B38/'1'!B38</f>
        <v>2.5160926471218419E-2</v>
      </c>
      <c r="O38" s="15">
        <f>C38/'1'!C38</f>
        <v>2.1014287964195254E-2</v>
      </c>
      <c r="P38" s="15">
        <f>D38/'1'!D38</f>
        <v>1.9298579825465817E-2</v>
      </c>
      <c r="Q38" s="15">
        <f>E38/'1'!E38</f>
        <v>1.8218889953953109E-2</v>
      </c>
    </row>
    <row r="39" spans="1:17" ht="20.100000000000001" customHeight="1">
      <c r="A39" s="102" t="s">
        <v>11</v>
      </c>
      <c r="B39" s="1">
        <v>1152417</v>
      </c>
      <c r="C39" s="1">
        <v>1167544</v>
      </c>
      <c r="D39" s="1">
        <v>1213482</v>
      </c>
      <c r="E39" s="1">
        <v>1088103</v>
      </c>
      <c r="F39" s="1"/>
      <c r="G39" s="17">
        <f t="shared" si="7"/>
        <v>-0.10332168091492086</v>
      </c>
      <c r="I39" s="15">
        <f t="shared" si="8"/>
        <v>8.0927597483697267E-2</v>
      </c>
      <c r="J39" s="15">
        <f t="shared" si="10"/>
        <v>8.3181427566062796E-2</v>
      </c>
      <c r="K39" s="15">
        <f t="shared" si="9"/>
        <v>8.3525153799380553E-2</v>
      </c>
      <c r="L39" s="15">
        <f t="shared" si="11"/>
        <v>7.9869118064155836E-2</v>
      </c>
      <c r="N39" s="15">
        <f>B39/'1'!B39</f>
        <v>4.633466410175946E-2</v>
      </c>
      <c r="O39" s="15">
        <f>C39/'1'!C39</f>
        <v>4.2175404491137429E-2</v>
      </c>
      <c r="P39" s="15">
        <f>D39/'1'!D39</f>
        <v>3.9393294658618523E-2</v>
      </c>
      <c r="Q39" s="15">
        <f>E39/'1'!E39</f>
        <v>3.6373412616301171E-2</v>
      </c>
    </row>
    <row r="40" spans="1:17" ht="20.100000000000001" customHeight="1">
      <c r="A40" s="102" t="s">
        <v>12</v>
      </c>
      <c r="B40" s="1">
        <v>1711716</v>
      </c>
      <c r="C40" s="1">
        <v>1409597</v>
      </c>
      <c r="D40" s="1">
        <v>1498298</v>
      </c>
      <c r="E40" s="1">
        <v>1549291</v>
      </c>
      <c r="F40" s="1"/>
      <c r="G40" s="17">
        <f t="shared" si="7"/>
        <v>3.4033950522526224E-2</v>
      </c>
      <c r="I40" s="15">
        <f t="shared" si="8"/>
        <v>0.12020393959339749</v>
      </c>
      <c r="J40" s="15">
        <f t="shared" si="10"/>
        <v>0.10042644281743508</v>
      </c>
      <c r="K40" s="15">
        <f t="shared" si="9"/>
        <v>0.10312931785333798</v>
      </c>
      <c r="L40" s="15">
        <f t="shared" si="11"/>
        <v>0.11372131663522118</v>
      </c>
      <c r="N40" s="15">
        <f>B40/'1'!B40</f>
        <v>5.2628279424927121E-2</v>
      </c>
      <c r="O40" s="15">
        <f>C40/'1'!C40</f>
        <v>4.5323503788247212E-2</v>
      </c>
      <c r="P40" s="15">
        <f>D40/'1'!D40</f>
        <v>4.3279027800898179E-2</v>
      </c>
      <c r="Q40" s="15">
        <f>E40/'1'!E40</f>
        <v>4.1688437541219807E-2</v>
      </c>
    </row>
    <row r="41" spans="1:17" ht="20.100000000000001" customHeight="1">
      <c r="A41" s="103" t="s">
        <v>13</v>
      </c>
      <c r="B41" s="7">
        <f>SUM(B28:B40)</f>
        <v>14240099</v>
      </c>
      <c r="C41" s="7">
        <f>SUM(C28:C40)</f>
        <v>14036114</v>
      </c>
      <c r="D41" s="7">
        <f t="shared" ref="D41:E41" si="12">SUM(D28:D40)</f>
        <v>14528342</v>
      </c>
      <c r="E41" s="7">
        <f t="shared" si="12"/>
        <v>13623576</v>
      </c>
      <c r="F41" s="1"/>
      <c r="G41" s="16">
        <f t="shared" si="7"/>
        <v>-6.227592935243402E-2</v>
      </c>
      <c r="I41" s="11">
        <f>SUM(I28:I40)</f>
        <v>0.99999999999999989</v>
      </c>
      <c r="J41" s="11">
        <f>SUM(J28:J40)</f>
        <v>1.0000000000000002</v>
      </c>
      <c r="K41" s="11">
        <f t="shared" ref="K41:L41" si="13">SUM(K28:K40)</f>
        <v>0.99999999999999989</v>
      </c>
      <c r="L41" s="11">
        <f t="shared" si="13"/>
        <v>0.99999999999999989</v>
      </c>
      <c r="N41" s="11">
        <f>B41/'1'!B41</f>
        <v>4.6002053751288116E-2</v>
      </c>
      <c r="O41" s="11">
        <f>C41/'1'!C41</f>
        <v>4.2419591425284703E-2</v>
      </c>
      <c r="P41" s="11">
        <f>D41/'1'!D41</f>
        <v>3.9572594552175586E-2</v>
      </c>
      <c r="Q41" s="11">
        <f>E41/'1'!E41</f>
        <v>3.7283399565013649E-2</v>
      </c>
    </row>
    <row r="42" spans="1:17" ht="22.5" customHeight="1">
      <c r="A42" s="4" t="s">
        <v>23</v>
      </c>
    </row>
    <row r="44" spans="1:17">
      <c r="A44" t="s">
        <v>18</v>
      </c>
    </row>
    <row r="46" spans="1:17" ht="20.100000000000001" customHeight="1">
      <c r="A46" s="127" t="s">
        <v>16</v>
      </c>
      <c r="B46" s="118" t="str">
        <f>B6</f>
        <v>CVRLX</v>
      </c>
      <c r="C46" s="118"/>
      <c r="D46" s="118"/>
      <c r="E46" s="118"/>
      <c r="F46" s="3"/>
      <c r="G46" s="119" t="s">
        <v>95</v>
      </c>
    </row>
    <row r="47" spans="1:17" ht="20.100000000000001" customHeight="1">
      <c r="A47" s="127"/>
      <c r="B47" s="114">
        <v>2019</v>
      </c>
      <c r="C47" s="5">
        <v>2020</v>
      </c>
      <c r="D47" s="115">
        <v>2021</v>
      </c>
      <c r="E47" s="8">
        <v>2022</v>
      </c>
      <c r="F47" s="9"/>
      <c r="G47" s="120"/>
    </row>
    <row r="48" spans="1:17" ht="20.100000000000001" customHeight="1">
      <c r="A48" s="102" t="s">
        <v>0</v>
      </c>
      <c r="B48" s="104">
        <f t="shared" ref="B48:D61" si="14">B28/B8</f>
        <v>3.9653730931338442</v>
      </c>
      <c r="C48" s="104">
        <f t="shared" si="14"/>
        <v>4.0201528561086644</v>
      </c>
      <c r="D48" s="104">
        <f t="shared" si="14"/>
        <v>4.2487079178560059</v>
      </c>
      <c r="E48" s="104">
        <f t="shared" ref="D48:E48" si="15">E28/E8</f>
        <v>4.5752845241887927</v>
      </c>
      <c r="F48" s="12"/>
      <c r="G48" s="17">
        <f t="shared" ref="G48:G61" si="16">(E48-D48)/D48</f>
        <v>7.6864922853436532E-2</v>
      </c>
    </row>
    <row r="49" spans="1:7" ht="20.100000000000001" customHeight="1">
      <c r="A49" s="102" t="s">
        <v>1</v>
      </c>
      <c r="B49" s="104">
        <f t="shared" si="14"/>
        <v>3.2634568161761885</v>
      </c>
      <c r="C49" s="104">
        <f t="shared" si="14"/>
        <v>3.2700955765224848</v>
      </c>
      <c r="D49" s="104">
        <f t="shared" si="14"/>
        <v>3.4669269760854418</v>
      </c>
      <c r="E49" s="104">
        <f t="shared" ref="D49:E49" si="17">E29/E9</f>
        <v>3.6189532488448219</v>
      </c>
      <c r="F49" s="12"/>
      <c r="G49" s="17">
        <f t="shared" si="16"/>
        <v>4.3850439829867797E-2</v>
      </c>
    </row>
    <row r="50" spans="1:7" ht="20.100000000000001" customHeight="1">
      <c r="A50" s="102" t="s">
        <v>2</v>
      </c>
      <c r="B50" s="104">
        <f t="shared" si="14"/>
        <v>3.4277075909728971</v>
      </c>
      <c r="C50" s="104">
        <f t="shared" si="14"/>
        <v>3.6570435325184683</v>
      </c>
      <c r="D50" s="104">
        <f t="shared" si="14"/>
        <v>3.8175969770890132</v>
      </c>
      <c r="E50" s="104">
        <f t="shared" ref="D50:E50" si="18">E30/E10</f>
        <v>3.9577692539109508</v>
      </c>
      <c r="F50" s="12"/>
      <c r="G50" s="17">
        <f t="shared" si="16"/>
        <v>3.6717410890455347E-2</v>
      </c>
    </row>
    <row r="51" spans="1:7" ht="20.100000000000001" customHeight="1">
      <c r="A51" s="102" t="s">
        <v>3</v>
      </c>
      <c r="B51" s="104">
        <f t="shared" si="14"/>
        <v>3.3484132616418707</v>
      </c>
      <c r="C51" s="104">
        <f t="shared" si="14"/>
        <v>3.5092469854519153</v>
      </c>
      <c r="D51" s="104">
        <f t="shared" si="14"/>
        <v>3.6917974341794593</v>
      </c>
      <c r="E51" s="104">
        <f t="shared" ref="D51:E51" si="19">E31/E11</f>
        <v>3.7876612083008321</v>
      </c>
      <c r="F51" s="12"/>
      <c r="G51" s="17">
        <f t="shared" si="16"/>
        <v>2.5966693956132384E-2</v>
      </c>
    </row>
    <row r="52" spans="1:7" ht="20.100000000000001" customHeight="1">
      <c r="A52" s="102" t="s">
        <v>4</v>
      </c>
      <c r="B52" s="104">
        <f t="shared" si="14"/>
        <v>3.4032909823365354</v>
      </c>
      <c r="C52" s="104">
        <f t="shared" si="14"/>
        <v>3.5641988249051653</v>
      </c>
      <c r="D52" s="104">
        <f t="shared" si="14"/>
        <v>3.7327881003620167</v>
      </c>
      <c r="E52" s="104">
        <f t="shared" ref="D52:E52" si="20">E32/E12</f>
        <v>3.8365899983877245</v>
      </c>
      <c r="F52" s="12"/>
      <c r="G52" s="17">
        <f t="shared" si="16"/>
        <v>2.7808141055647068E-2</v>
      </c>
    </row>
    <row r="53" spans="1:7" ht="20.100000000000001" customHeight="1">
      <c r="A53" s="102" t="s">
        <v>5</v>
      </c>
      <c r="B53" s="104">
        <f t="shared" si="14"/>
        <v>3.3662314823993897</v>
      </c>
      <c r="C53" s="104">
        <f t="shared" si="14"/>
        <v>3.5447601839684624</v>
      </c>
      <c r="D53" s="104">
        <f t="shared" si="14"/>
        <v>3.7164631216971351</v>
      </c>
      <c r="E53" s="104">
        <f t="shared" ref="D53:E53" si="21">E33/E13</f>
        <v>3.8238200351647871</v>
      </c>
      <c r="F53" s="12"/>
      <c r="G53" s="17">
        <f t="shared" si="16"/>
        <v>2.8886850199290309E-2</v>
      </c>
    </row>
    <row r="54" spans="1:7" ht="20.100000000000001" customHeight="1">
      <c r="A54" s="102" t="s">
        <v>6</v>
      </c>
      <c r="B54" s="104">
        <f t="shared" si="14"/>
        <v>3.4795676245715792</v>
      </c>
      <c r="C54" s="104">
        <f t="shared" si="14"/>
        <v>3.6972990173861895</v>
      </c>
      <c r="D54" s="104">
        <f t="shared" si="14"/>
        <v>3.8332809688383649</v>
      </c>
      <c r="E54" s="104">
        <f t="shared" ref="D54:E54" si="22">E34/E14</f>
        <v>3.9430705255108989</v>
      </c>
      <c r="F54" s="12"/>
      <c r="G54" s="17">
        <f t="shared" si="16"/>
        <v>2.8641145161296261E-2</v>
      </c>
    </row>
    <row r="55" spans="1:7" ht="20.100000000000001" customHeight="1">
      <c r="A55" s="102" t="s">
        <v>7</v>
      </c>
      <c r="B55" s="104">
        <f t="shared" si="14"/>
        <v>2.9577014313440708</v>
      </c>
      <c r="C55" s="104">
        <f t="shared" si="14"/>
        <v>2.8742636758186353</v>
      </c>
      <c r="D55" s="104">
        <f t="shared" si="14"/>
        <v>3.0092051013966703</v>
      </c>
      <c r="E55" s="104">
        <f t="shared" ref="D55:E55" si="23">E35/E15</f>
        <v>3.1253590340452759</v>
      </c>
      <c r="F55" s="12"/>
      <c r="G55" s="17">
        <f t="shared" si="16"/>
        <v>3.8599539989711835E-2</v>
      </c>
    </row>
    <row r="56" spans="1:7" ht="20.100000000000001" customHeight="1">
      <c r="A56" s="102" t="s">
        <v>8</v>
      </c>
      <c r="B56" s="104">
        <f t="shared" si="14"/>
        <v>3.3160325771507821</v>
      </c>
      <c r="C56" s="104">
        <f t="shared" si="14"/>
        <v>3.5509281572682529</v>
      </c>
      <c r="D56" s="104">
        <f t="shared" si="14"/>
        <v>3.6701157068759143</v>
      </c>
      <c r="E56" s="104">
        <f t="shared" ref="D56:E56" si="24">E36/E16</f>
        <v>3.710816009312031</v>
      </c>
      <c r="F56" s="12"/>
      <c r="G56" s="17">
        <f t="shared" si="16"/>
        <v>1.1089651031945747E-2</v>
      </c>
    </row>
    <row r="57" spans="1:7" ht="20.100000000000001" customHeight="1">
      <c r="A57" s="102" t="s">
        <v>9</v>
      </c>
      <c r="B57" s="104">
        <f t="shared" si="14"/>
        <v>3.1457632750714426</v>
      </c>
      <c r="C57" s="104">
        <f t="shared" si="14"/>
        <v>3.2278741390521946</v>
      </c>
      <c r="D57" s="104">
        <f t="shared" si="14"/>
        <v>3.4070567234233784</v>
      </c>
      <c r="E57" s="104">
        <f t="shared" ref="D57:E57" si="25">E37/E17</f>
        <v>3.5418864662094838</v>
      </c>
      <c r="F57" s="12"/>
      <c r="G57" s="17">
        <f t="shared" si="16"/>
        <v>3.9573671274433529E-2</v>
      </c>
    </row>
    <row r="58" spans="1:7" ht="20.100000000000001" customHeight="1">
      <c r="A58" s="102" t="s">
        <v>10</v>
      </c>
      <c r="B58" s="104">
        <f t="shared" si="14"/>
        <v>3.2964146521799065</v>
      </c>
      <c r="C58" s="104">
        <f t="shared" si="14"/>
        <v>3.4881916281941541</v>
      </c>
      <c r="D58" s="104">
        <f t="shared" si="14"/>
        <v>3.6085529573200921</v>
      </c>
      <c r="E58" s="104">
        <f t="shared" ref="D58:E58" si="26">E38/E18</f>
        <v>3.7792769123853756</v>
      </c>
      <c r="F58" s="12"/>
      <c r="G58" s="17">
        <f t="shared" si="16"/>
        <v>4.7310918555029988E-2</v>
      </c>
    </row>
    <row r="59" spans="1:7" ht="20.100000000000001" customHeight="1">
      <c r="A59" s="102" t="s">
        <v>11</v>
      </c>
      <c r="B59" s="104">
        <f t="shared" si="14"/>
        <v>3.4617512766596574</v>
      </c>
      <c r="C59" s="104">
        <f t="shared" si="14"/>
        <v>3.5787886218734672</v>
      </c>
      <c r="D59" s="104">
        <f t="shared" si="14"/>
        <v>3.7470727007732023</v>
      </c>
      <c r="E59" s="104">
        <f t="shared" ref="D59:E59" si="27">E39/E19</f>
        <v>3.8618353338680711</v>
      </c>
      <c r="F59" s="12"/>
      <c r="G59" s="17">
        <f t="shared" si="16"/>
        <v>3.0627276879679356E-2</v>
      </c>
    </row>
    <row r="60" spans="1:7" ht="20.100000000000001" customHeight="1">
      <c r="A60" s="102" t="s">
        <v>12</v>
      </c>
      <c r="B60" s="104">
        <f t="shared" si="14"/>
        <v>3.9098216304742586</v>
      </c>
      <c r="C60" s="104">
        <f t="shared" si="14"/>
        <v>3.8696382638200681</v>
      </c>
      <c r="D60" s="104">
        <f t="shared" si="14"/>
        <v>4.0080412387680804</v>
      </c>
      <c r="E60" s="104">
        <f t="shared" ref="D60:E60" si="28">E40/E20</f>
        <v>4.3989080037138093</v>
      </c>
      <c r="F60" s="12"/>
      <c r="G60" s="17">
        <f t="shared" si="16"/>
        <v>9.7520644539542345E-2</v>
      </c>
    </row>
    <row r="61" spans="1:7" ht="20.100000000000001" customHeight="1">
      <c r="A61" s="103" t="s">
        <v>13</v>
      </c>
      <c r="B61" s="105">
        <f t="shared" si="14"/>
        <v>3.4116201273646687</v>
      </c>
      <c r="C61" s="105">
        <f t="shared" si="14"/>
        <v>3.4642761150764141</v>
      </c>
      <c r="D61" s="105">
        <f t="shared" si="14"/>
        <v>3.6393441719509561</v>
      </c>
      <c r="E61" s="105">
        <f t="shared" ref="D61:E61" si="29">E41/E21</f>
        <v>3.8054947311084573</v>
      </c>
      <c r="F61" s="12"/>
      <c r="G61" s="16">
        <f t="shared" si="16"/>
        <v>4.565398360453287E-2</v>
      </c>
    </row>
  </sheetData>
  <mergeCells count="13">
    <mergeCell ref="I6:L6"/>
    <mergeCell ref="N6:Q6"/>
    <mergeCell ref="A26:A27"/>
    <mergeCell ref="B26:E26"/>
    <mergeCell ref="G26:G27"/>
    <mergeCell ref="I26:L26"/>
    <mergeCell ref="N26:Q26"/>
    <mergeCell ref="A46:A47"/>
    <mergeCell ref="B46:E46"/>
    <mergeCell ref="G46:G47"/>
    <mergeCell ref="B6:E6"/>
    <mergeCell ref="G6:G7"/>
    <mergeCell ref="A6:A7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77C8109C-5352-4FC6-986C-52EB407BEBA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3" id="{0A9CF2A4-4FF0-4325-A33D-C0BD9CB55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G21</xm:sqref>
        </x14:conditionalFormatting>
        <x14:conditionalFormatting xmlns:xm="http://schemas.microsoft.com/office/excel/2006/main">
          <x14:cfRule type="iconSet" priority="5" id="{2232A96F-D8A6-4A88-B86D-DB8CC9761D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F9E3BD70-F83C-43E0-9B82-B43DE7A32DA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G41</xm:sqref>
        </x14:conditionalFormatting>
        <x14:conditionalFormatting xmlns:xm="http://schemas.microsoft.com/office/excel/2006/main">
          <x14:cfRule type="iconSet" priority="8" id="{2A85C15B-E999-4525-BF23-94B3AE6B58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" id="{91ECA4F9-6B99-43B5-8FE2-9FD6DBCDC7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G61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BAEDF-0A58-4F58-A97C-F6D6E21FD22D}">
  <dimension ref="A2:Q61"/>
  <sheetViews>
    <sheetView workbookViewId="0">
      <selection activeCell="R37" sqref="R37"/>
    </sheetView>
  </sheetViews>
  <sheetFormatPr defaultRowHeight="15"/>
  <cols>
    <col min="1" max="1" width="45.5703125" bestFit="1" customWidth="1"/>
    <col min="2" max="5" width="10.7109375" customWidth="1"/>
    <col min="6" max="6" width="1.7109375" customWidth="1"/>
    <col min="7" max="7" width="10.7109375" customWidth="1"/>
    <col min="8" max="8" width="1.7109375" customWidth="1"/>
    <col min="13" max="13" width="2" customWidth="1"/>
  </cols>
  <sheetData>
    <row r="2" spans="1:17">
      <c r="A2" s="2" t="s">
        <v>42</v>
      </c>
    </row>
    <row r="4" spans="1:17">
      <c r="A4" s="2" t="s">
        <v>15</v>
      </c>
    </row>
    <row r="5" spans="1:17">
      <c r="A5" s="2"/>
    </row>
    <row r="6" spans="1:17" ht="20.100000000000001" customHeight="1">
      <c r="A6" s="127" t="s">
        <v>16</v>
      </c>
      <c r="B6" s="118" t="s">
        <v>43</v>
      </c>
      <c r="C6" s="118"/>
      <c r="D6" s="118"/>
      <c r="E6" s="118"/>
      <c r="F6" s="3"/>
      <c r="G6" s="119" t="s">
        <v>95</v>
      </c>
      <c r="I6" s="118" t="s">
        <v>19</v>
      </c>
      <c r="J6" s="118"/>
      <c r="K6" s="118"/>
      <c r="L6" s="118"/>
      <c r="N6" s="118" t="s">
        <v>44</v>
      </c>
      <c r="O6" s="118"/>
      <c r="P6" s="118"/>
      <c r="Q6" s="118"/>
    </row>
    <row r="7" spans="1:17" ht="20.100000000000001" customHeight="1">
      <c r="A7" s="127"/>
      <c r="B7" s="114">
        <v>2019</v>
      </c>
      <c r="C7" s="5">
        <v>2020</v>
      </c>
      <c r="D7" s="24">
        <v>2021</v>
      </c>
      <c r="E7" s="8">
        <v>2022</v>
      </c>
      <c r="F7" s="9"/>
      <c r="G7" s="120"/>
      <c r="I7" s="109">
        <v>2019</v>
      </c>
      <c r="J7" s="5">
        <v>2020</v>
      </c>
      <c r="K7" s="24">
        <v>2021</v>
      </c>
      <c r="L7" s="8">
        <v>2022</v>
      </c>
      <c r="N7" s="109">
        <v>2019</v>
      </c>
      <c r="O7" s="5">
        <v>2020</v>
      </c>
      <c r="P7" s="24">
        <v>2021</v>
      </c>
      <c r="Q7" s="8">
        <v>2022</v>
      </c>
    </row>
    <row r="8" spans="1:17" ht="20.100000000000001" customHeight="1">
      <c r="A8" s="102" t="s">
        <v>0</v>
      </c>
      <c r="B8" s="1">
        <v>354634</v>
      </c>
      <c r="C8" s="1">
        <v>341611</v>
      </c>
      <c r="D8" s="1">
        <v>330143</v>
      </c>
      <c r="E8" s="1">
        <v>307950</v>
      </c>
      <c r="F8" s="1"/>
      <c r="G8" s="17">
        <f>(E8-D8)/D8</f>
        <v>-6.7222385451152986E-2</v>
      </c>
      <c r="I8" s="15">
        <f>B8/$B$21</f>
        <v>5.7630667366098738E-2</v>
      </c>
      <c r="J8" s="15">
        <f>C8/$C$21</f>
        <v>5.2859480474265488E-2</v>
      </c>
      <c r="K8" s="15">
        <f>D8/$D$21</f>
        <v>5.216754709992695E-2</v>
      </c>
      <c r="L8" s="15">
        <f>E8/$E$21</f>
        <v>5.5347081647863873E-2</v>
      </c>
      <c r="N8" s="15">
        <f>B8/'1'!B8</f>
        <v>5.605758234149958E-2</v>
      </c>
      <c r="O8" s="15">
        <f>C8/'1'!C8</f>
        <v>5.2919863224528373E-2</v>
      </c>
      <c r="P8" s="15">
        <f>D8/'1'!D8</f>
        <v>5.0580078395804591E-2</v>
      </c>
      <c r="Q8" s="15">
        <f>E8/'1'!E8</f>
        <v>5.0955614259629571E-2</v>
      </c>
    </row>
    <row r="9" spans="1:17" ht="20.100000000000001" customHeight="1">
      <c r="A9" s="102" t="s">
        <v>1</v>
      </c>
      <c r="B9" s="1">
        <v>669440</v>
      </c>
      <c r="C9" s="1">
        <v>724235</v>
      </c>
      <c r="D9" s="1">
        <v>756984</v>
      </c>
      <c r="E9" s="1">
        <v>674564</v>
      </c>
      <c r="F9" s="1"/>
      <c r="G9" s="17">
        <f t="shared" ref="G9:G21" si="0">(E9-D9)/D9</f>
        <v>-0.10887944791435486</v>
      </c>
      <c r="I9" s="15">
        <f t="shared" ref="I9:I20" si="1">B9/$B$21</f>
        <v>0.10878898797509866</v>
      </c>
      <c r="J9" s="15">
        <f t="shared" ref="J9:J20" si="2">C9/$C$21</f>
        <v>0.11206514380766329</v>
      </c>
      <c r="K9" s="15">
        <f t="shared" ref="K9:K20" si="3">D9/$D$21</f>
        <v>0.11961482894954945</v>
      </c>
      <c r="L9" s="15">
        <f t="shared" ref="L9:L20" si="4">E9/$E$21</f>
        <v>0.12123769697908637</v>
      </c>
      <c r="N9" s="15">
        <f>B9/'1'!B9</f>
        <v>5.2615474988982773E-2</v>
      </c>
      <c r="O9" s="15">
        <f>C9/'1'!C9</f>
        <v>5.2129448396751432E-2</v>
      </c>
      <c r="P9" s="15">
        <f>D9/'1'!D9</f>
        <v>5.180175371461325E-2</v>
      </c>
      <c r="Q9" s="15">
        <f>E9/'1'!E9</f>
        <v>4.9671042482642001E-2</v>
      </c>
    </row>
    <row r="10" spans="1:17" ht="20.100000000000001" customHeight="1">
      <c r="A10" s="102" t="s">
        <v>2</v>
      </c>
      <c r="B10" s="1">
        <v>151441</v>
      </c>
      <c r="C10" s="1">
        <v>172179</v>
      </c>
      <c r="D10" s="1">
        <v>161292</v>
      </c>
      <c r="E10" s="1">
        <v>144678</v>
      </c>
      <c r="F10" s="1"/>
      <c r="G10" s="17">
        <f t="shared" si="0"/>
        <v>-0.1030057287404211</v>
      </c>
      <c r="I10" s="15">
        <f t="shared" si="1"/>
        <v>2.4610290881836933E-2</v>
      </c>
      <c r="J10" s="15">
        <f t="shared" si="2"/>
        <v>2.664226997543568E-2</v>
      </c>
      <c r="K10" s="15">
        <f t="shared" si="3"/>
        <v>2.5486555846531405E-2</v>
      </c>
      <c r="L10" s="15">
        <f t="shared" si="4"/>
        <v>2.6002614316121612E-2</v>
      </c>
      <c r="N10" s="15">
        <f>B10/'1'!B10</f>
        <v>5.4821343114037344E-2</v>
      </c>
      <c r="O10" s="15">
        <f>C10/'1'!C10</f>
        <v>5.8713205569364199E-2</v>
      </c>
      <c r="P10" s="15">
        <f>D10/'1'!D10</f>
        <v>5.122957067935114E-2</v>
      </c>
      <c r="Q10" s="15">
        <f>E10/'1'!E10</f>
        <v>4.7532032328011037E-2</v>
      </c>
    </row>
    <row r="11" spans="1:17" ht="20.100000000000001" customHeight="1">
      <c r="A11" s="102" t="s">
        <v>3</v>
      </c>
      <c r="B11" s="1">
        <v>650129</v>
      </c>
      <c r="C11" s="1">
        <v>696523</v>
      </c>
      <c r="D11" s="1">
        <v>689131</v>
      </c>
      <c r="E11" s="1">
        <v>598247</v>
      </c>
      <c r="F11" s="1"/>
      <c r="G11" s="17">
        <f t="shared" si="0"/>
        <v>-0.1318820369421779</v>
      </c>
      <c r="I11" s="15">
        <f t="shared" si="1"/>
        <v>0.10565080658948213</v>
      </c>
      <c r="J11" s="15">
        <f t="shared" si="2"/>
        <v>0.10777710295738961</v>
      </c>
      <c r="K11" s="15">
        <f t="shared" si="3"/>
        <v>0.10889303695828705</v>
      </c>
      <c r="L11" s="15">
        <f t="shared" si="4"/>
        <v>0.10752143385156558</v>
      </c>
      <c r="N11" s="15">
        <f>B11/'1'!B11</f>
        <v>4.7977539159430566E-2</v>
      </c>
      <c r="O11" s="15">
        <f>C11/'1'!C11</f>
        <v>4.7988947129019105E-2</v>
      </c>
      <c r="P11" s="15">
        <f>D11/'1'!D11</f>
        <v>4.5200092088339215E-2</v>
      </c>
      <c r="Q11" s="15">
        <f>E11/'1'!E11</f>
        <v>4.1081784784343066E-2</v>
      </c>
    </row>
    <row r="12" spans="1:17" ht="20.100000000000001" customHeight="1">
      <c r="A12" s="102" t="s">
        <v>4</v>
      </c>
      <c r="B12" s="1">
        <v>1764923</v>
      </c>
      <c r="C12" s="1">
        <v>1745663</v>
      </c>
      <c r="D12" s="1">
        <v>1651364</v>
      </c>
      <c r="E12" s="1">
        <v>1466459</v>
      </c>
      <c r="F12" s="1"/>
      <c r="G12" s="17">
        <f t="shared" si="0"/>
        <v>-0.11197107360945255</v>
      </c>
      <c r="I12" s="15">
        <f t="shared" si="1"/>
        <v>0.28681313788237189</v>
      </c>
      <c r="J12" s="15">
        <f t="shared" si="2"/>
        <v>0.27011670954140155</v>
      </c>
      <c r="K12" s="15">
        <f t="shared" si="3"/>
        <v>0.26094028723651197</v>
      </c>
      <c r="L12" s="15">
        <f t="shared" si="4"/>
        <v>0.26356300050737069</v>
      </c>
      <c r="N12" s="15">
        <f>B12/'1'!B12</f>
        <v>0.16018302503184514</v>
      </c>
      <c r="O12" s="15">
        <f>C12/'1'!C12</f>
        <v>0.15505830598341266</v>
      </c>
      <c r="P12" s="15">
        <f>D12/'1'!D12</f>
        <v>0.14088149512700981</v>
      </c>
      <c r="Q12" s="15">
        <f>E12/'1'!E12</f>
        <v>0.12975250069213592</v>
      </c>
    </row>
    <row r="13" spans="1:17" ht="20.100000000000001" customHeight="1">
      <c r="A13" s="102" t="s">
        <v>5</v>
      </c>
      <c r="B13" s="1">
        <v>1071431</v>
      </c>
      <c r="C13" s="1">
        <v>1170486</v>
      </c>
      <c r="D13" s="1">
        <v>1081373</v>
      </c>
      <c r="E13" s="1">
        <v>842213</v>
      </c>
      <c r="F13" s="1"/>
      <c r="G13" s="17">
        <f t="shared" si="0"/>
        <v>-0.22116328038521399</v>
      </c>
      <c r="I13" s="15">
        <f t="shared" si="1"/>
        <v>0.17411552069662395</v>
      </c>
      <c r="J13" s="15">
        <f t="shared" si="2"/>
        <v>0.18111618730778903</v>
      </c>
      <c r="K13" s="15">
        <f t="shared" si="3"/>
        <v>0.17087315772283315</v>
      </c>
      <c r="L13" s="15">
        <f t="shared" si="4"/>
        <v>0.15136883155022693</v>
      </c>
      <c r="N13" s="15">
        <f>B13/'1'!B13</f>
        <v>0.14686550461590381</v>
      </c>
      <c r="O13" s="15">
        <f>C13/'1'!C13</f>
        <v>0.15349456422103167</v>
      </c>
      <c r="P13" s="15">
        <f>D13/'1'!D13</f>
        <v>0.14039421977865613</v>
      </c>
      <c r="Q13" s="15">
        <f>E13/'1'!E13</f>
        <v>0.11800351006685268</v>
      </c>
    </row>
    <row r="14" spans="1:17" ht="20.100000000000001" customHeight="1">
      <c r="A14" s="102" t="s">
        <v>6</v>
      </c>
      <c r="B14" s="1">
        <v>123863</v>
      </c>
      <c r="C14" s="1">
        <v>119457</v>
      </c>
      <c r="D14" s="1">
        <v>121516</v>
      </c>
      <c r="E14" s="1">
        <v>111785</v>
      </c>
      <c r="F14" s="1"/>
      <c r="G14" s="17">
        <f t="shared" si="0"/>
        <v>-8.0079989466407722E-2</v>
      </c>
      <c r="I14" s="15">
        <f t="shared" si="1"/>
        <v>2.0128660399079297E-2</v>
      </c>
      <c r="J14" s="15">
        <f t="shared" si="2"/>
        <v>1.8484284636660801E-2</v>
      </c>
      <c r="K14" s="15">
        <f t="shared" si="3"/>
        <v>1.9201351091480731E-2</v>
      </c>
      <c r="L14" s="15">
        <f t="shared" si="4"/>
        <v>2.0090837869805044E-2</v>
      </c>
      <c r="N14" s="15">
        <f>B14/'1'!B14</f>
        <v>4.9739102918818723E-2</v>
      </c>
      <c r="O14" s="15">
        <f>C14/'1'!C14</f>
        <v>4.5133516728270588E-2</v>
      </c>
      <c r="P14" s="15">
        <f>D14/'1'!D14</f>
        <v>4.4089965066478186E-2</v>
      </c>
      <c r="Q14" s="15">
        <f>E14/'1'!E14</f>
        <v>4.3689959770921327E-2</v>
      </c>
    </row>
    <row r="15" spans="1:17" ht="20.100000000000001" customHeight="1">
      <c r="A15" s="102" t="s">
        <v>7</v>
      </c>
      <c r="B15" s="1">
        <v>168119</v>
      </c>
      <c r="C15" s="1">
        <v>215098</v>
      </c>
      <c r="D15" s="1">
        <v>222410</v>
      </c>
      <c r="E15" s="1">
        <v>208122</v>
      </c>
      <c r="F15" s="1"/>
      <c r="G15" s="17">
        <f t="shared" si="0"/>
        <v>-6.4241715750191095E-2</v>
      </c>
      <c r="I15" s="15">
        <f t="shared" si="1"/>
        <v>2.7320590149058334E-2</v>
      </c>
      <c r="J15" s="15">
        <f t="shared" si="2"/>
        <v>3.3283379431732464E-2</v>
      </c>
      <c r="K15" s="15">
        <f t="shared" si="3"/>
        <v>3.5144116793313057E-2</v>
      </c>
      <c r="L15" s="15">
        <f t="shared" si="4"/>
        <v>3.7405245418791123E-2</v>
      </c>
      <c r="N15" s="15">
        <f>B15/'1'!B15</f>
        <v>5.0170638482767843E-2</v>
      </c>
      <c r="O15" s="15">
        <f>C15/'1'!C15</f>
        <v>5.9701649956895621E-2</v>
      </c>
      <c r="P15" s="15">
        <f>D15/'1'!D15</f>
        <v>5.6090062871510603E-2</v>
      </c>
      <c r="Q15" s="15">
        <f>E15/'1'!E15</f>
        <v>5.5049482428216424E-2</v>
      </c>
    </row>
    <row r="16" spans="1:17" ht="20.100000000000001" customHeight="1">
      <c r="A16" s="102" t="s">
        <v>8</v>
      </c>
      <c r="B16" s="1">
        <v>165899</v>
      </c>
      <c r="C16" s="1">
        <v>173587</v>
      </c>
      <c r="D16" s="1">
        <v>208408</v>
      </c>
      <c r="E16" s="1">
        <v>191863</v>
      </c>
      <c r="F16" s="1"/>
      <c r="G16" s="17">
        <f t="shared" si="0"/>
        <v>-7.9387547502974928E-2</v>
      </c>
      <c r="I16" s="15">
        <f t="shared" si="1"/>
        <v>2.6959823607912423E-2</v>
      </c>
      <c r="J16" s="15">
        <f t="shared" si="2"/>
        <v>2.686013810177753E-2</v>
      </c>
      <c r="K16" s="15">
        <f t="shared" si="3"/>
        <v>3.2931590722812772E-2</v>
      </c>
      <c r="L16" s="15">
        <f t="shared" si="4"/>
        <v>3.4483056100679026E-2</v>
      </c>
      <c r="N16" s="15">
        <f>B16/'1'!B16</f>
        <v>3.5314445206508796E-2</v>
      </c>
      <c r="O16" s="15">
        <f>C16/'1'!C16</f>
        <v>3.7043107022691243E-2</v>
      </c>
      <c r="P16" s="15">
        <f>D16/'1'!D16</f>
        <v>3.8674208466394536E-2</v>
      </c>
      <c r="Q16" s="15">
        <f>E16/'1'!E16</f>
        <v>3.7150626725494351E-2</v>
      </c>
    </row>
    <row r="17" spans="1:17" ht="20.100000000000001" customHeight="1">
      <c r="A17" s="102" t="s">
        <v>9</v>
      </c>
      <c r="B17" s="1">
        <v>301626</v>
      </c>
      <c r="C17" s="1">
        <v>350399</v>
      </c>
      <c r="D17" s="1">
        <v>357487</v>
      </c>
      <c r="E17" s="1">
        <v>290672</v>
      </c>
      <c r="F17" s="1"/>
      <c r="G17" s="17">
        <f t="shared" si="0"/>
        <v>-0.18690190132788045</v>
      </c>
      <c r="I17" s="15">
        <f t="shared" si="1"/>
        <v>4.9016472405259782E-2</v>
      </c>
      <c r="J17" s="15">
        <f t="shared" si="2"/>
        <v>5.421929943327982E-2</v>
      </c>
      <c r="K17" s="15">
        <f t="shared" si="3"/>
        <v>5.6488309339018501E-2</v>
      </c>
      <c r="L17" s="15">
        <f t="shared" si="4"/>
        <v>5.2241750013794087E-2</v>
      </c>
      <c r="N17" s="15">
        <f>B17/'1'!B17</f>
        <v>0.13211103202846974</v>
      </c>
      <c r="O17" s="15">
        <f>C17/'1'!C17</f>
        <v>0.13547398826275378</v>
      </c>
      <c r="P17" s="15">
        <f>D17/'1'!D17</f>
        <v>0.12541638878178896</v>
      </c>
      <c r="Q17" s="15">
        <f>E17/'1'!E17</f>
        <v>0.11295268975315109</v>
      </c>
    </row>
    <row r="18" spans="1:17" ht="20.100000000000001" customHeight="1">
      <c r="A18" s="102" t="s">
        <v>10</v>
      </c>
      <c r="B18" s="1">
        <v>71204</v>
      </c>
      <c r="C18" s="1">
        <v>92878</v>
      </c>
      <c r="D18" s="1">
        <v>91076</v>
      </c>
      <c r="E18" s="1">
        <v>77638</v>
      </c>
      <c r="F18" s="1"/>
      <c r="G18" s="17">
        <f t="shared" si="0"/>
        <v>-0.14754710351794106</v>
      </c>
      <c r="I18" s="15">
        <f t="shared" si="1"/>
        <v>1.1571180538627697E-2</v>
      </c>
      <c r="J18" s="15">
        <f t="shared" si="2"/>
        <v>1.4371559544302819E-2</v>
      </c>
      <c r="K18" s="15">
        <f t="shared" si="3"/>
        <v>1.4391374403434109E-2</v>
      </c>
      <c r="L18" s="15">
        <f t="shared" si="4"/>
        <v>1.3953683146539555E-2</v>
      </c>
      <c r="N18" s="15">
        <f>B18/'1'!B18</f>
        <v>2.4679522173062358E-2</v>
      </c>
      <c r="O18" s="15">
        <f>C18/'1'!C18</f>
        <v>2.9144943990169331E-2</v>
      </c>
      <c r="P18" s="15">
        <f>D18/'1'!D18</f>
        <v>2.6846460565539576E-2</v>
      </c>
      <c r="Q18" s="15">
        <f>E18/'1'!E18</f>
        <v>2.6101728762970094E-2</v>
      </c>
    </row>
    <row r="19" spans="1:17" ht="20.100000000000001" customHeight="1">
      <c r="A19" s="102" t="s">
        <v>11</v>
      </c>
      <c r="B19" s="1">
        <v>327836</v>
      </c>
      <c r="C19" s="1">
        <v>315440</v>
      </c>
      <c r="D19" s="1">
        <v>292492</v>
      </c>
      <c r="E19" s="1">
        <v>287112</v>
      </c>
      <c r="F19" s="1"/>
      <c r="G19" s="17">
        <f t="shared" si="0"/>
        <v>-1.8393665467773476E-2</v>
      </c>
      <c r="I19" s="15">
        <f t="shared" si="1"/>
        <v>5.3275792695095067E-2</v>
      </c>
      <c r="J19" s="15">
        <f t="shared" si="2"/>
        <v>4.8809887623063382E-2</v>
      </c>
      <c r="K19" s="15">
        <f t="shared" si="3"/>
        <v>4.6218124226022762E-2</v>
      </c>
      <c r="L19" s="15">
        <f t="shared" si="4"/>
        <v>5.1601920136650409E-2</v>
      </c>
      <c r="N19" s="15">
        <f>B19/'1'!B19</f>
        <v>5.095155331553592E-2</v>
      </c>
      <c r="O19" s="15">
        <f>C19/'1'!C19</f>
        <v>4.5489326073269193E-2</v>
      </c>
      <c r="P19" s="15">
        <f>D19/'1'!D19</f>
        <v>3.9937365574660474E-2</v>
      </c>
      <c r="Q19" s="15">
        <f>E19/'1'!E19</f>
        <v>4.18943876561617E-2</v>
      </c>
    </row>
    <row r="20" spans="1:17" ht="20.100000000000001" customHeight="1">
      <c r="A20" s="102" t="s">
        <v>12</v>
      </c>
      <c r="B20" s="1">
        <v>333019</v>
      </c>
      <c r="C20" s="1">
        <v>345069</v>
      </c>
      <c r="D20" s="1">
        <v>364837</v>
      </c>
      <c r="E20" s="1">
        <v>362676</v>
      </c>
      <c r="F20" s="1"/>
      <c r="G20" s="17">
        <f t="shared" si="0"/>
        <v>-5.9231930971913481E-3</v>
      </c>
      <c r="I20" s="15">
        <f t="shared" si="1"/>
        <v>5.41180688134551E-2</v>
      </c>
      <c r="J20" s="15">
        <f t="shared" si="2"/>
        <v>5.3394557165238582E-2</v>
      </c>
      <c r="K20" s="15">
        <f t="shared" si="3"/>
        <v>5.7649719610278115E-2</v>
      </c>
      <c r="L20" s="15">
        <f t="shared" si="4"/>
        <v>6.5182848461505696E-2</v>
      </c>
      <c r="N20" s="15">
        <f>B20/'1'!B20</f>
        <v>4.4645260686634429E-2</v>
      </c>
      <c r="O20" s="15">
        <f>C20/'1'!C20</f>
        <v>4.7885912769313074E-2</v>
      </c>
      <c r="P20" s="15">
        <f>D20/'1'!D20</f>
        <v>4.7752377723837842E-2</v>
      </c>
      <c r="Q20" s="15">
        <f>E20/'1'!E20</f>
        <v>4.7249320037682098E-2</v>
      </c>
    </row>
    <row r="21" spans="1:17" ht="20.100000000000001" customHeight="1">
      <c r="A21" s="103" t="s">
        <v>13</v>
      </c>
      <c r="B21" s="7">
        <f>SUM(B8:B20)</f>
        <v>6153564</v>
      </c>
      <c r="C21" s="7">
        <f>SUM(C8:C20)</f>
        <v>6462625</v>
      </c>
      <c r="D21" s="7">
        <f t="shared" ref="D21:E21" si="5">SUM(D8:D20)</f>
        <v>6328513</v>
      </c>
      <c r="E21" s="7">
        <f t="shared" si="5"/>
        <v>5563979</v>
      </c>
      <c r="F21" s="1"/>
      <c r="G21" s="16">
        <f t="shared" si="0"/>
        <v>-0.12080784222138755</v>
      </c>
      <c r="I21" s="11">
        <f>SUM(I8:I20)</f>
        <v>1</v>
      </c>
      <c r="J21" s="11">
        <f t="shared" ref="J21:K21" si="6">SUM(J8:J20)</f>
        <v>1.0000000000000002</v>
      </c>
      <c r="K21" s="11">
        <f t="shared" si="6"/>
        <v>1</v>
      </c>
      <c r="L21" s="11">
        <f t="shared" ref="K21:L21" si="7">SUM(L8:L20)</f>
        <v>0.99999999999999989</v>
      </c>
      <c r="N21" s="11">
        <f>B21/'1'!B21</f>
        <v>7.3892850800844387E-2</v>
      </c>
      <c r="O21" s="11">
        <f>C21/'1'!C21</f>
        <v>7.3834848080926316E-2</v>
      </c>
      <c r="P21" s="11">
        <f>D21/'1'!D21</f>
        <v>6.8582513279903279E-2</v>
      </c>
      <c r="Q21" s="11">
        <f>E21/'1'!E21</f>
        <v>6.377054903096939E-2</v>
      </c>
    </row>
    <row r="22" spans="1:17" ht="22.5" customHeight="1">
      <c r="A22" s="4" t="s">
        <v>23</v>
      </c>
    </row>
    <row r="23" spans="1:17">
      <c r="A23" s="4"/>
    </row>
    <row r="24" spans="1:17">
      <c r="A24" s="3" t="s">
        <v>17</v>
      </c>
      <c r="E24" s="1"/>
      <c r="F24" s="1"/>
    </row>
    <row r="26" spans="1:17" ht="20.100000000000001" customHeight="1">
      <c r="A26" s="127" t="s">
        <v>16</v>
      </c>
      <c r="B26" s="118" t="str">
        <f>B6</f>
        <v>CVR TEJO</v>
      </c>
      <c r="C26" s="118"/>
      <c r="D26" s="118"/>
      <c r="E26" s="118"/>
      <c r="F26" s="3"/>
      <c r="G26" s="119" t="s">
        <v>95</v>
      </c>
      <c r="I26" s="118" t="s">
        <v>19</v>
      </c>
      <c r="J26" s="118"/>
      <c r="K26" s="118"/>
      <c r="L26" s="118"/>
      <c r="N26" s="118" t="str">
        <f>N6</f>
        <v>CVR TEJO / TOTAL*</v>
      </c>
      <c r="O26" s="118"/>
      <c r="P26" s="118"/>
      <c r="Q26" s="118"/>
    </row>
    <row r="27" spans="1:17" ht="20.100000000000001" customHeight="1">
      <c r="A27" s="127"/>
      <c r="B27" s="114">
        <v>2019</v>
      </c>
      <c r="C27" s="5">
        <v>2020</v>
      </c>
      <c r="D27" s="24">
        <v>2021</v>
      </c>
      <c r="E27" s="8">
        <v>2022</v>
      </c>
      <c r="F27" s="9"/>
      <c r="G27" s="120"/>
      <c r="I27" s="109">
        <v>2019</v>
      </c>
      <c r="J27" s="5">
        <v>2020</v>
      </c>
      <c r="K27" s="24">
        <v>2021</v>
      </c>
      <c r="L27" s="8">
        <v>2022</v>
      </c>
      <c r="N27" s="109">
        <v>2019</v>
      </c>
      <c r="O27" s="5">
        <v>2020</v>
      </c>
      <c r="P27" s="24">
        <v>2021</v>
      </c>
      <c r="Q27" s="8">
        <v>2022</v>
      </c>
    </row>
    <row r="28" spans="1:17" ht="20.100000000000001" customHeight="1">
      <c r="A28" s="102" t="s">
        <v>0</v>
      </c>
      <c r="B28" s="1">
        <v>1238274</v>
      </c>
      <c r="C28" s="1">
        <v>1291965</v>
      </c>
      <c r="D28" s="1">
        <v>1266412</v>
      </c>
      <c r="E28" s="1">
        <v>1269655</v>
      </c>
      <c r="F28" s="1"/>
      <c r="G28" s="17">
        <f>(E28-D28)/D28</f>
        <v>2.5607780090523462E-3</v>
      </c>
      <c r="I28" s="15">
        <f>B28/$B$41</f>
        <v>8.4173471279303885E-2</v>
      </c>
      <c r="J28" s="15">
        <f>C28/$C$41</f>
        <v>8.1012205960678416E-2</v>
      </c>
      <c r="K28" s="15">
        <f>D28/$D$41</f>
        <v>7.7872942618687782E-2</v>
      </c>
      <c r="L28" s="15">
        <f>E28/$E$41</f>
        <v>8.2072568374199018E-2</v>
      </c>
      <c r="N28" s="15">
        <f>B28/'1'!B28</f>
        <v>4.1311093444165801E-2</v>
      </c>
      <c r="O28" s="15">
        <f>C28/'1'!C28</f>
        <v>4.2301905483981612E-2</v>
      </c>
      <c r="P28" s="15">
        <f>D28/'1'!D28</f>
        <v>3.89884981941514E-2</v>
      </c>
      <c r="Q28" s="15">
        <f>E28/'1'!E28</f>
        <v>3.9393977096820063E-2</v>
      </c>
    </row>
    <row r="29" spans="1:17" ht="20.100000000000001" customHeight="1">
      <c r="A29" s="102" t="s">
        <v>1</v>
      </c>
      <c r="B29" s="1">
        <v>2164703</v>
      </c>
      <c r="C29" s="1">
        <v>2417628</v>
      </c>
      <c r="D29" s="1">
        <v>2579088</v>
      </c>
      <c r="E29" s="1">
        <v>2402658</v>
      </c>
      <c r="F29" s="1"/>
      <c r="G29" s="17">
        <f t="shared" ref="G29:G41" si="8">(E29-D29)/D29</f>
        <v>-6.840790232826488E-2</v>
      </c>
      <c r="I29" s="15">
        <f t="shared" ref="I29:I40" si="9">B29/$B$41</f>
        <v>0.14714882634919488</v>
      </c>
      <c r="J29" s="15">
        <f t="shared" ref="J29:J40" si="10">C29/$C$41</f>
        <v>0.15159650414082659</v>
      </c>
      <c r="K29" s="15">
        <f t="shared" ref="K29:K40" si="11">D29/$D$41</f>
        <v>0.15859070494637309</v>
      </c>
      <c r="L29" s="15">
        <f t="shared" ref="L29:L40" si="12">E29/$E$41</f>
        <v>0.15531172876475599</v>
      </c>
      <c r="N29" s="15">
        <f>B29/'1'!B29</f>
        <v>4.2376923368760866E-2</v>
      </c>
      <c r="O29" s="15">
        <f>C29/'1'!C29</f>
        <v>4.2343970860063064E-2</v>
      </c>
      <c r="P29" s="15">
        <f>D29/'1'!D29</f>
        <v>4.0833476710046147E-2</v>
      </c>
      <c r="Q29" s="15">
        <f>E29/'1'!E29</f>
        <v>3.9169113169170683E-2</v>
      </c>
    </row>
    <row r="30" spans="1:17" ht="20.100000000000001" customHeight="1">
      <c r="A30" s="102" t="s">
        <v>2</v>
      </c>
      <c r="B30" s="1">
        <v>387528</v>
      </c>
      <c r="C30" s="1">
        <v>434943</v>
      </c>
      <c r="D30" s="1">
        <v>429228</v>
      </c>
      <c r="E30" s="1">
        <v>424066</v>
      </c>
      <c r="F30" s="1"/>
      <c r="G30" s="17">
        <f t="shared" si="8"/>
        <v>-1.2026242463213025E-2</v>
      </c>
      <c r="I30" s="15">
        <f t="shared" si="9"/>
        <v>2.6342777913390798E-2</v>
      </c>
      <c r="J30" s="15">
        <f t="shared" si="10"/>
        <v>2.7272946168940607E-2</v>
      </c>
      <c r="K30" s="15">
        <f t="shared" si="11"/>
        <v>2.6393659736589765E-2</v>
      </c>
      <c r="L30" s="15">
        <f t="shared" si="12"/>
        <v>2.7412317346187019E-2</v>
      </c>
      <c r="N30" s="15">
        <f>B30/'1'!B30</f>
        <v>3.6254532775518516E-2</v>
      </c>
      <c r="O30" s="15">
        <f>C30/'1'!C30</f>
        <v>3.8298583893784023E-2</v>
      </c>
      <c r="P30" s="15">
        <f>D30/'1'!D30</f>
        <v>3.4105471521087442E-2</v>
      </c>
      <c r="Q30" s="15">
        <f>E30/'1'!E30</f>
        <v>3.3008666306378144E-2</v>
      </c>
    </row>
    <row r="31" spans="1:17" ht="20.100000000000001" customHeight="1">
      <c r="A31" s="102" t="s">
        <v>3</v>
      </c>
      <c r="B31" s="1">
        <v>1573112</v>
      </c>
      <c r="C31" s="1">
        <v>1757645</v>
      </c>
      <c r="D31" s="1">
        <v>1794044</v>
      </c>
      <c r="E31" s="1">
        <v>1614498</v>
      </c>
      <c r="F31" s="1"/>
      <c r="G31" s="17">
        <f t="shared" si="8"/>
        <v>-0.10007892783008666</v>
      </c>
      <c r="I31" s="15">
        <f t="shared" si="9"/>
        <v>0.10693457001530218</v>
      </c>
      <c r="J31" s="15">
        <f t="shared" si="10"/>
        <v>0.11021250478593199</v>
      </c>
      <c r="K31" s="15">
        <f t="shared" si="11"/>
        <v>0.11031756290006814</v>
      </c>
      <c r="L31" s="15">
        <f t="shared" si="12"/>
        <v>0.10436378188957439</v>
      </c>
      <c r="N31" s="15">
        <f>B31/'1'!B31</f>
        <v>3.406734463435402E-2</v>
      </c>
      <c r="O31" s="15">
        <f>C31/'1'!C31</f>
        <v>3.4817376088198383E-2</v>
      </c>
      <c r="P31" s="15">
        <f>D31/'1'!D31</f>
        <v>3.2383339444019499E-2</v>
      </c>
      <c r="Q31" s="15">
        <f>E31/'1'!E31</f>
        <v>2.9318968104700426E-2</v>
      </c>
    </row>
    <row r="32" spans="1:17" ht="20.100000000000001" customHeight="1">
      <c r="A32" s="102" t="s">
        <v>4</v>
      </c>
      <c r="B32" s="1">
        <v>2867570</v>
      </c>
      <c r="C32" s="1">
        <v>2986352</v>
      </c>
      <c r="D32" s="1">
        <v>2928379</v>
      </c>
      <c r="E32" s="1">
        <v>2781332</v>
      </c>
      <c r="F32" s="1"/>
      <c r="G32" s="17">
        <f t="shared" si="8"/>
        <v>-5.0214470189821739E-2</v>
      </c>
      <c r="I32" s="15">
        <f t="shared" si="9"/>
        <v>0.19492723019008187</v>
      </c>
      <c r="J32" s="15">
        <f t="shared" si="10"/>
        <v>0.18725814034829419</v>
      </c>
      <c r="K32" s="15">
        <f t="shared" si="11"/>
        <v>0.18006895846910034</v>
      </c>
      <c r="L32" s="15">
        <f t="shared" si="12"/>
        <v>0.17978983325497691</v>
      </c>
      <c r="N32" s="15">
        <f>B32/'1'!B32</f>
        <v>8.1554825048195806E-2</v>
      </c>
      <c r="O32" s="15">
        <f>C32/'1'!C32</f>
        <v>8.1274864530416602E-2</v>
      </c>
      <c r="P32" s="15">
        <f>D32/'1'!D32</f>
        <v>7.1764199636574114E-2</v>
      </c>
      <c r="Q32" s="15">
        <f>E32/'1'!E32</f>
        <v>6.6640344356956593E-2</v>
      </c>
    </row>
    <row r="33" spans="1:17" ht="20.100000000000001" customHeight="1">
      <c r="A33" s="102" t="s">
        <v>5</v>
      </c>
      <c r="B33" s="1">
        <v>1858589</v>
      </c>
      <c r="C33" s="1">
        <v>2060483</v>
      </c>
      <c r="D33" s="1">
        <v>1960342</v>
      </c>
      <c r="E33" s="1">
        <v>1716785</v>
      </c>
      <c r="F33" s="1"/>
      <c r="G33" s="17">
        <f t="shared" si="8"/>
        <v>-0.12424209653213572</v>
      </c>
      <c r="I33" s="15">
        <f t="shared" si="9"/>
        <v>0.12634028317765705</v>
      </c>
      <c r="J33" s="15">
        <f t="shared" si="10"/>
        <v>0.12920185390043581</v>
      </c>
      <c r="K33" s="15">
        <f t="shared" si="11"/>
        <v>0.12054339352359551</v>
      </c>
      <c r="L33" s="15">
        <f t="shared" si="12"/>
        <v>0.11097578026810374</v>
      </c>
      <c r="N33" s="15">
        <f>B33/'1'!B33</f>
        <v>8.3176356759137107E-2</v>
      </c>
      <c r="O33" s="15">
        <f>C33/'1'!C33</f>
        <v>8.5727899109100669E-2</v>
      </c>
      <c r="P33" s="15">
        <f>D33/'1'!D33</f>
        <v>7.6211565116727775E-2</v>
      </c>
      <c r="Q33" s="15">
        <f>E33/'1'!E33</f>
        <v>6.7722900149663867E-2</v>
      </c>
    </row>
    <row r="34" spans="1:17" ht="20.100000000000001" customHeight="1">
      <c r="A34" s="102" t="s">
        <v>6</v>
      </c>
      <c r="B34" s="1">
        <v>338560</v>
      </c>
      <c r="C34" s="1">
        <v>367353</v>
      </c>
      <c r="D34" s="1">
        <v>380997</v>
      </c>
      <c r="E34" s="1">
        <v>367653</v>
      </c>
      <c r="F34" s="1"/>
      <c r="G34" s="17">
        <f t="shared" si="8"/>
        <v>-3.5023897825967133E-2</v>
      </c>
      <c r="I34" s="15">
        <f t="shared" si="9"/>
        <v>2.301410708479797E-2</v>
      </c>
      <c r="J34" s="15">
        <f t="shared" si="10"/>
        <v>2.3034739250887677E-2</v>
      </c>
      <c r="K34" s="15">
        <f t="shared" si="11"/>
        <v>2.3427887226978413E-2</v>
      </c>
      <c r="L34" s="15">
        <f t="shared" si="12"/>
        <v>2.3765689089145784E-2</v>
      </c>
      <c r="N34" s="15">
        <f>B34/'1'!B34</f>
        <v>3.6841346402348291E-2</v>
      </c>
      <c r="O34" s="15">
        <f>C34/'1'!C34</f>
        <v>3.6226341635821689E-2</v>
      </c>
      <c r="P34" s="15">
        <f>D34/'1'!D34</f>
        <v>3.4201768864780491E-2</v>
      </c>
      <c r="Q34" s="15">
        <f>E34/'1'!E34</f>
        <v>3.4126416805598525E-2</v>
      </c>
    </row>
    <row r="35" spans="1:17" ht="20.100000000000001" customHeight="1">
      <c r="A35" s="102" t="s">
        <v>7</v>
      </c>
      <c r="B35" s="1">
        <v>563434</v>
      </c>
      <c r="C35" s="1">
        <v>670191</v>
      </c>
      <c r="D35" s="1">
        <v>721265</v>
      </c>
      <c r="E35" s="1">
        <v>701858</v>
      </c>
      <c r="F35" s="1"/>
      <c r="G35" s="17">
        <f t="shared" si="8"/>
        <v>-2.6906892750930656E-2</v>
      </c>
      <c r="I35" s="15">
        <f t="shared" si="9"/>
        <v>3.8300243416871632E-2</v>
      </c>
      <c r="J35" s="15">
        <f t="shared" si="10"/>
        <v>4.2024088365391503E-2</v>
      </c>
      <c r="K35" s="15">
        <f t="shared" si="11"/>
        <v>4.4351307440128364E-2</v>
      </c>
      <c r="L35" s="15">
        <f t="shared" si="12"/>
        <v>4.5369244947626383E-2</v>
      </c>
      <c r="N35" s="15">
        <f>B35/'1'!B35</f>
        <v>4.4942646146915136E-2</v>
      </c>
      <c r="O35" s="15">
        <f>C35/'1'!C35</f>
        <v>4.9170899416940639E-2</v>
      </c>
      <c r="P35" s="15">
        <f>D35/'1'!D35</f>
        <v>4.5352064923817034E-2</v>
      </c>
      <c r="Q35" s="15">
        <f>E35/'1'!E35</f>
        <v>4.4031510103919702E-2</v>
      </c>
    </row>
    <row r="36" spans="1:17" ht="20.100000000000001" customHeight="1">
      <c r="A36" s="102" t="s">
        <v>8</v>
      </c>
      <c r="B36" s="1">
        <v>464037</v>
      </c>
      <c r="C36" s="1">
        <v>494942</v>
      </c>
      <c r="D36" s="1">
        <v>587850</v>
      </c>
      <c r="E36" s="1">
        <v>569351</v>
      </c>
      <c r="F36" s="1"/>
      <c r="G36" s="17">
        <f t="shared" si="8"/>
        <v>-3.1468912137450032E-2</v>
      </c>
      <c r="I36" s="15">
        <f t="shared" si="9"/>
        <v>3.1543588165490299E-2</v>
      </c>
      <c r="J36" s="15">
        <f t="shared" si="10"/>
        <v>3.1035162131009816E-2</v>
      </c>
      <c r="K36" s="15">
        <f t="shared" si="11"/>
        <v>3.6147485430014573E-2</v>
      </c>
      <c r="L36" s="15">
        <f t="shared" si="12"/>
        <v>3.6803776519147791E-2</v>
      </c>
      <c r="N36" s="15">
        <f>B36/'1'!B36</f>
        <v>2.8113188971905713E-2</v>
      </c>
      <c r="O36" s="15">
        <f>C36/'1'!C36</f>
        <v>2.9384596048335786E-2</v>
      </c>
      <c r="P36" s="15">
        <f>D36/'1'!D36</f>
        <v>2.882295975636227E-2</v>
      </c>
      <c r="Q36" s="15">
        <f>E36/'1'!E36</f>
        <v>2.7771507161704762E-2</v>
      </c>
    </row>
    <row r="37" spans="1:17" ht="20.100000000000001" customHeight="1">
      <c r="A37" s="102" t="s">
        <v>9</v>
      </c>
      <c r="B37" s="1">
        <v>778526</v>
      </c>
      <c r="C37" s="1">
        <v>910136</v>
      </c>
      <c r="D37" s="1">
        <v>995116</v>
      </c>
      <c r="E37" s="1">
        <v>902236</v>
      </c>
      <c r="F37" s="1"/>
      <c r="G37" s="17">
        <f t="shared" si="8"/>
        <v>-9.3335852302646127E-2</v>
      </c>
      <c r="I37" s="15">
        <f t="shared" si="9"/>
        <v>5.2921434110052651E-2</v>
      </c>
      <c r="J37" s="15">
        <f t="shared" si="10"/>
        <v>5.7069754276801624E-2</v>
      </c>
      <c r="K37" s="15">
        <f t="shared" si="11"/>
        <v>6.1190679784255131E-2</v>
      </c>
      <c r="L37" s="15">
        <f t="shared" si="12"/>
        <v>5.8322005426406247E-2</v>
      </c>
      <c r="N37" s="15">
        <f>B37/'1'!B37</f>
        <v>9.6808931043753196E-2</v>
      </c>
      <c r="O37" s="15">
        <f>C37/'1'!C37</f>
        <v>9.6753573473836799E-2</v>
      </c>
      <c r="P37" s="15">
        <f>D37/'1'!D37</f>
        <v>9.1337119603443012E-2</v>
      </c>
      <c r="Q37" s="15">
        <f>E37/'1'!E37</f>
        <v>8.7559182822625786E-2</v>
      </c>
    </row>
    <row r="38" spans="1:17" ht="20.100000000000001" customHeight="1">
      <c r="A38" s="102" t="s">
        <v>10</v>
      </c>
      <c r="B38" s="1">
        <v>219511</v>
      </c>
      <c r="C38" s="1">
        <v>270711</v>
      </c>
      <c r="D38" s="1">
        <v>272743</v>
      </c>
      <c r="E38" s="1">
        <v>249044</v>
      </c>
      <c r="F38" s="1"/>
      <c r="G38" s="17">
        <f t="shared" si="8"/>
        <v>-8.6891322600396712E-2</v>
      </c>
      <c r="I38" s="15">
        <f t="shared" si="9"/>
        <v>1.4921578627986435E-2</v>
      </c>
      <c r="J38" s="15">
        <f t="shared" si="10"/>
        <v>1.6974837002411997E-2</v>
      </c>
      <c r="K38" s="15">
        <f t="shared" si="11"/>
        <v>1.6771240314091117E-2</v>
      </c>
      <c r="L38" s="15">
        <f t="shared" si="12"/>
        <v>1.6098610030428756E-2</v>
      </c>
      <c r="N38" s="15">
        <f>B38/'1'!B38</f>
        <v>2.0996867940814564E-2</v>
      </c>
      <c r="O38" s="15">
        <f>C38/'1'!C38</f>
        <v>2.288527554248453E-2</v>
      </c>
      <c r="P38" s="15">
        <f>D38/'1'!D38</f>
        <v>2.0634504409655696E-2</v>
      </c>
      <c r="Q38" s="15">
        <f>E38/'1'!E38</f>
        <v>2.0349762877265136E-2</v>
      </c>
    </row>
    <row r="39" spans="1:17" ht="20.100000000000001" customHeight="1">
      <c r="A39" s="102" t="s">
        <v>11</v>
      </c>
      <c r="B39" s="1">
        <v>923149</v>
      </c>
      <c r="C39" s="1">
        <v>1001963</v>
      </c>
      <c r="D39" s="1">
        <v>986864</v>
      </c>
      <c r="E39" s="1">
        <v>981377</v>
      </c>
      <c r="F39" s="1"/>
      <c r="G39" s="17">
        <f t="shared" si="8"/>
        <v>-5.5600366413203848E-3</v>
      </c>
      <c r="I39" s="15">
        <f t="shared" si="9"/>
        <v>6.2752392312216923E-2</v>
      </c>
      <c r="J39" s="15">
        <f t="shared" si="10"/>
        <v>6.2827733662273538E-2</v>
      </c>
      <c r="K39" s="15">
        <f t="shared" si="11"/>
        <v>6.0683256037094326E-2</v>
      </c>
      <c r="L39" s="15">
        <f t="shared" si="12"/>
        <v>6.3437808643581367E-2</v>
      </c>
      <c r="N39" s="15">
        <f>B39/'1'!B39</f>
        <v>3.711659827204488E-2</v>
      </c>
      <c r="O39" s="15">
        <f>C39/'1'!C39</f>
        <v>3.6194091880180558E-2</v>
      </c>
      <c r="P39" s="15">
        <f>D39/'1'!D39</f>
        <v>3.2036589203616461E-2</v>
      </c>
      <c r="Q39" s="15">
        <f>E39/'1'!E39</f>
        <v>3.2805745920329039E-2</v>
      </c>
    </row>
    <row r="40" spans="1:17" ht="20.100000000000001" customHeight="1">
      <c r="A40" s="102" t="s">
        <v>12</v>
      </c>
      <c r="B40" s="1">
        <v>1333984</v>
      </c>
      <c r="C40" s="1">
        <v>1283470</v>
      </c>
      <c r="D40" s="1">
        <v>1360214</v>
      </c>
      <c r="E40" s="1">
        <v>1489394</v>
      </c>
      <c r="F40" s="1"/>
      <c r="G40" s="17">
        <f t="shared" si="8"/>
        <v>9.4970350253710076E-2</v>
      </c>
      <c r="I40" s="15">
        <f t="shared" si="9"/>
        <v>9.0679497357653405E-2</v>
      </c>
      <c r="J40" s="15">
        <f t="shared" si="10"/>
        <v>8.0479530006116212E-2</v>
      </c>
      <c r="K40" s="15">
        <f t="shared" si="11"/>
        <v>8.3640921573023455E-2</v>
      </c>
      <c r="L40" s="15">
        <f t="shared" si="12"/>
        <v>9.6276855445866616E-2</v>
      </c>
      <c r="N40" s="15">
        <f>B40/'1'!B40</f>
        <v>4.1014562404266819E-2</v>
      </c>
      <c r="O40" s="15">
        <f>C40/'1'!C40</f>
        <v>4.1268076909288007E-2</v>
      </c>
      <c r="P40" s="15">
        <f>D40/'1'!D40</f>
        <v>3.9290407863569812E-2</v>
      </c>
      <c r="Q40" s="15">
        <f>E40/'1'!E40</f>
        <v>4.007672460710579E-2</v>
      </c>
    </row>
    <row r="41" spans="1:17" ht="20.100000000000001" customHeight="1">
      <c r="A41" s="103" t="s">
        <v>13</v>
      </c>
      <c r="B41" s="7">
        <f>SUM(B28:B40)</f>
        <v>14710977</v>
      </c>
      <c r="C41" s="7">
        <f t="shared" ref="C41:D41" si="13">SUM(C28:C40)</f>
        <v>15947782</v>
      </c>
      <c r="D41" s="7">
        <f t="shared" si="13"/>
        <v>16262542</v>
      </c>
      <c r="E41" s="7">
        <f t="shared" ref="D41:E41" si="14">SUM(E28:E40)</f>
        <v>15469907</v>
      </c>
      <c r="F41" s="1"/>
      <c r="G41" s="16">
        <f t="shared" si="8"/>
        <v>-4.8739920241251337E-2</v>
      </c>
      <c r="I41" s="11">
        <f>SUM(I28:I40)</f>
        <v>1</v>
      </c>
      <c r="J41" s="11">
        <f t="shared" ref="J41:L41" si="15">SUM(J28:J40)</f>
        <v>0.99999999999999989</v>
      </c>
      <c r="K41" s="11">
        <f t="shared" si="15"/>
        <v>1.0000000000000002</v>
      </c>
      <c r="L41" s="11">
        <f t="shared" si="15"/>
        <v>1</v>
      </c>
      <c r="N41" s="11">
        <f>B41/'1'!B41</f>
        <v>4.7523205750743952E-2</v>
      </c>
      <c r="O41" s="11">
        <f>C41/'1'!C41</f>
        <v>4.8196986472146756E-2</v>
      </c>
      <c r="P41" s="11">
        <f>D41/'1'!D41</f>
        <v>4.4296243917834988E-2</v>
      </c>
      <c r="Q41" s="11">
        <f>E41/'1'!E41</f>
        <v>4.2336220968312695E-2</v>
      </c>
    </row>
    <row r="42" spans="1:17" ht="22.5" customHeight="1">
      <c r="A42" s="4" t="s">
        <v>23</v>
      </c>
    </row>
    <row r="44" spans="1:17">
      <c r="A44" t="s">
        <v>18</v>
      </c>
    </row>
    <row r="46" spans="1:17" ht="20.100000000000001" customHeight="1">
      <c r="A46" s="127" t="s">
        <v>16</v>
      </c>
      <c r="B46" s="118" t="str">
        <f>B6</f>
        <v>CVR TEJO</v>
      </c>
      <c r="C46" s="118"/>
      <c r="D46" s="118"/>
      <c r="E46" s="118"/>
      <c r="F46" s="3"/>
      <c r="G46" s="119" t="s">
        <v>95</v>
      </c>
    </row>
    <row r="47" spans="1:17" ht="20.100000000000001" customHeight="1">
      <c r="A47" s="127"/>
      <c r="B47" s="114">
        <v>2019</v>
      </c>
      <c r="C47" s="5">
        <v>2020</v>
      </c>
      <c r="D47" s="24">
        <v>2021</v>
      </c>
      <c r="E47" s="8">
        <v>2022</v>
      </c>
      <c r="F47" s="9"/>
      <c r="G47" s="120"/>
    </row>
    <row r="48" spans="1:17" ht="20.100000000000001" customHeight="1">
      <c r="A48" s="102" t="s">
        <v>0</v>
      </c>
      <c r="B48" s="104">
        <f t="shared" ref="B48:D61" si="16">B28/B8</f>
        <v>3.4916956636983483</v>
      </c>
      <c r="C48" s="104">
        <f t="shared" si="16"/>
        <v>3.7819771611569886</v>
      </c>
      <c r="D48" s="104">
        <f t="shared" si="16"/>
        <v>3.8359498762657394</v>
      </c>
      <c r="E48" s="104">
        <f t="shared" ref="D48:E48" si="17">E28/E8</f>
        <v>4.1229257996427995</v>
      </c>
      <c r="F48" s="12"/>
      <c r="G48" s="17">
        <f>(E48-D48)/D48</f>
        <v>7.4812219302622496E-2</v>
      </c>
    </row>
    <row r="49" spans="1:7" ht="20.100000000000001" customHeight="1">
      <c r="A49" s="102" t="s">
        <v>1</v>
      </c>
      <c r="B49" s="104">
        <f t="shared" si="16"/>
        <v>3.233602712715105</v>
      </c>
      <c r="C49" s="104">
        <f t="shared" si="16"/>
        <v>3.338181667552659</v>
      </c>
      <c r="D49" s="104">
        <f t="shared" si="16"/>
        <v>3.407057480739355</v>
      </c>
      <c r="E49" s="104">
        <f t="shared" ref="D49:E49" si="18">E29/E9</f>
        <v>3.5617939884132568</v>
      </c>
      <c r="F49" s="12"/>
      <c r="G49" s="17">
        <f t="shared" ref="G49:G61" si="19">(E49-D49)/D49</f>
        <v>4.5416465248576579E-2</v>
      </c>
    </row>
    <row r="50" spans="1:7" ht="20.100000000000001" customHeight="1">
      <c r="A50" s="102" t="s">
        <v>2</v>
      </c>
      <c r="B50" s="104">
        <f t="shared" si="16"/>
        <v>2.5589371438381945</v>
      </c>
      <c r="C50" s="104">
        <f t="shared" si="16"/>
        <v>2.5261094558569859</v>
      </c>
      <c r="D50" s="104">
        <f t="shared" si="16"/>
        <v>2.6611859236663937</v>
      </c>
      <c r="E50" s="104">
        <f t="shared" ref="D50:E50" si="20">E30/E10</f>
        <v>2.931102171719266</v>
      </c>
      <c r="F50" s="12"/>
      <c r="G50" s="17">
        <f t="shared" si="19"/>
        <v>0.10142705387566486</v>
      </c>
    </row>
    <row r="51" spans="1:7" ht="20.100000000000001" customHeight="1">
      <c r="A51" s="102" t="s">
        <v>3</v>
      </c>
      <c r="B51" s="104">
        <f t="shared" si="16"/>
        <v>2.4196920918771507</v>
      </c>
      <c r="C51" s="104">
        <f t="shared" si="16"/>
        <v>2.5234557939938811</v>
      </c>
      <c r="D51" s="104">
        <f t="shared" si="16"/>
        <v>2.6033424704446615</v>
      </c>
      <c r="E51" s="104">
        <f t="shared" ref="D51:E51" si="21">E31/E11</f>
        <v>2.6987147449130542</v>
      </c>
      <c r="F51" s="12"/>
      <c r="G51" s="17">
        <f t="shared" si="19"/>
        <v>3.6634547913361057E-2</v>
      </c>
    </row>
    <row r="52" spans="1:7" ht="20.100000000000001" customHeight="1">
      <c r="A52" s="102" t="s">
        <v>4</v>
      </c>
      <c r="B52" s="104">
        <f t="shared" si="16"/>
        <v>1.6247564341333871</v>
      </c>
      <c r="C52" s="104">
        <f t="shared" si="16"/>
        <v>1.710726526253922</v>
      </c>
      <c r="D52" s="104">
        <f t="shared" si="16"/>
        <v>1.773309215896677</v>
      </c>
      <c r="E52" s="104">
        <f t="shared" ref="D52:E52" si="22">E32/E12</f>
        <v>1.8966312730188843</v>
      </c>
      <c r="F52" s="12"/>
      <c r="G52" s="17">
        <f t="shared" si="19"/>
        <v>6.9543459209875771E-2</v>
      </c>
    </row>
    <row r="53" spans="1:7" ht="20.100000000000001" customHeight="1">
      <c r="A53" s="102" t="s">
        <v>5</v>
      </c>
      <c r="B53" s="104">
        <f t="shared" si="16"/>
        <v>1.7346791347272945</v>
      </c>
      <c r="C53" s="104">
        <f t="shared" si="16"/>
        <v>1.7603653525116918</v>
      </c>
      <c r="D53" s="104">
        <f t="shared" si="16"/>
        <v>1.8128268414321422</v>
      </c>
      <c r="E53" s="104">
        <f t="shared" ref="D53:E53" si="23">E33/E13</f>
        <v>2.038421396962526</v>
      </c>
      <c r="F53" s="12"/>
      <c r="G53" s="17">
        <f t="shared" si="19"/>
        <v>0.12444352123127378</v>
      </c>
    </row>
    <row r="54" spans="1:7" ht="20.100000000000001" customHeight="1">
      <c r="A54" s="102" t="s">
        <v>6</v>
      </c>
      <c r="B54" s="104">
        <f t="shared" si="16"/>
        <v>2.7333424832274367</v>
      </c>
      <c r="C54" s="104">
        <f t="shared" si="16"/>
        <v>3.0751902358170722</v>
      </c>
      <c r="D54" s="104">
        <f t="shared" si="16"/>
        <v>3.135364890220218</v>
      </c>
      <c r="E54" s="104">
        <f t="shared" ref="D54:E54" si="24">E34/E14</f>
        <v>3.2889296417229503</v>
      </c>
      <c r="F54" s="12"/>
      <c r="G54" s="17">
        <f t="shared" si="19"/>
        <v>4.8978271071966492E-2</v>
      </c>
    </row>
    <row r="55" spans="1:7" ht="20.100000000000001" customHeight="1">
      <c r="A55" s="102" t="s">
        <v>7</v>
      </c>
      <c r="B55" s="104">
        <f t="shared" si="16"/>
        <v>3.3513999012604168</v>
      </c>
      <c r="C55" s="104">
        <f t="shared" si="16"/>
        <v>3.1157472407925688</v>
      </c>
      <c r="D55" s="104">
        <f t="shared" si="16"/>
        <v>3.2429522053864486</v>
      </c>
      <c r="E55" s="104">
        <f t="shared" ref="D55:E55" si="25">E35/E15</f>
        <v>3.3723393009869209</v>
      </c>
      <c r="F55" s="12"/>
      <c r="G55" s="17">
        <f t="shared" si="19"/>
        <v>3.9897934784719973E-2</v>
      </c>
    </row>
    <row r="56" spans="1:7" ht="20.100000000000001" customHeight="1">
      <c r="A56" s="102" t="s">
        <v>8</v>
      </c>
      <c r="B56" s="104">
        <f t="shared" si="16"/>
        <v>2.7971054677846161</v>
      </c>
      <c r="C56" s="104">
        <f t="shared" si="16"/>
        <v>2.8512619032531239</v>
      </c>
      <c r="D56" s="104">
        <f t="shared" si="16"/>
        <v>2.820669072204522</v>
      </c>
      <c r="E56" s="104">
        <f t="shared" ref="D56:E56" si="26">E36/E16</f>
        <v>2.967487217441612</v>
      </c>
      <c r="F56" s="12"/>
      <c r="G56" s="17">
        <f t="shared" si="19"/>
        <v>5.2050822510115599E-2</v>
      </c>
    </row>
    <row r="57" spans="1:7" ht="20.100000000000001" customHeight="1">
      <c r="A57" s="102" t="s">
        <v>9</v>
      </c>
      <c r="B57" s="104">
        <f t="shared" si="16"/>
        <v>2.5810971202747774</v>
      </c>
      <c r="C57" s="104">
        <f t="shared" si="16"/>
        <v>2.5974275040739272</v>
      </c>
      <c r="D57" s="104">
        <f t="shared" si="16"/>
        <v>2.7836424821042445</v>
      </c>
      <c r="E57" s="104">
        <f t="shared" ref="D57:E57" si="27">E37/E17</f>
        <v>3.1039659822755548</v>
      </c>
      <c r="F57" s="12"/>
      <c r="G57" s="17">
        <f t="shared" si="19"/>
        <v>0.11507350610958038</v>
      </c>
    </row>
    <row r="58" spans="1:7" ht="20.100000000000001" customHeight="1">
      <c r="A58" s="102" t="s">
        <v>10</v>
      </c>
      <c r="B58" s="104">
        <f t="shared" si="16"/>
        <v>3.0828464692994775</v>
      </c>
      <c r="C58" s="104">
        <f t="shared" si="16"/>
        <v>2.9146945455328495</v>
      </c>
      <c r="D58" s="104">
        <f t="shared" si="16"/>
        <v>2.9946747771092275</v>
      </c>
      <c r="E58" s="104">
        <f t="shared" ref="D58:E58" si="28">E38/E18</f>
        <v>3.2077590870450039</v>
      </c>
      <c r="F58" s="12"/>
      <c r="G58" s="17">
        <f t="shared" si="19"/>
        <v>7.1154407672097075E-2</v>
      </c>
    </row>
    <row r="59" spans="1:7" ht="20.100000000000001" customHeight="1">
      <c r="A59" s="102" t="s">
        <v>11</v>
      </c>
      <c r="B59" s="104">
        <f t="shared" si="16"/>
        <v>2.8158866018375042</v>
      </c>
      <c r="C59" s="104">
        <f t="shared" si="16"/>
        <v>3.1763980471722038</v>
      </c>
      <c r="D59" s="104">
        <f t="shared" si="16"/>
        <v>3.3739862970611161</v>
      </c>
      <c r="E59" s="104">
        <f t="shared" ref="D59:E59" si="29">E39/E19</f>
        <v>3.4180981637827745</v>
      </c>
      <c r="F59" s="12"/>
      <c r="G59" s="17">
        <f t="shared" si="19"/>
        <v>1.3074109625187793E-2</v>
      </c>
    </row>
    <row r="60" spans="1:7" ht="20.100000000000001" customHeight="1">
      <c r="A60" s="102" t="s">
        <v>12</v>
      </c>
      <c r="B60" s="104">
        <f t="shared" si="16"/>
        <v>4.0057294028268657</v>
      </c>
      <c r="C60" s="104">
        <f t="shared" si="16"/>
        <v>3.7194590067493749</v>
      </c>
      <c r="D60" s="104">
        <f t="shared" si="16"/>
        <v>3.7282786559477246</v>
      </c>
      <c r="E60" s="104">
        <f t="shared" ref="D60:E60" si="30">E40/E20</f>
        <v>4.1066792398725029</v>
      </c>
      <c r="F60" s="12"/>
      <c r="G60" s="17">
        <f t="shared" si="19"/>
        <v>0.10149471615302032</v>
      </c>
    </row>
    <row r="61" spans="1:7" ht="20.100000000000001" customHeight="1">
      <c r="A61" s="103" t="s">
        <v>13</v>
      </c>
      <c r="B61" s="105">
        <f t="shared" si="16"/>
        <v>2.390643373498675</v>
      </c>
      <c r="C61" s="105">
        <f t="shared" si="16"/>
        <v>2.4676941645229298</v>
      </c>
      <c r="D61" s="105">
        <f t="shared" si="16"/>
        <v>2.5697256211688275</v>
      </c>
      <c r="E61" s="105">
        <f t="shared" ref="D61:E61" si="31">E41/E21</f>
        <v>2.780367611020818</v>
      </c>
      <c r="F61" s="12"/>
      <c r="G61" s="16">
        <f t="shared" si="19"/>
        <v>8.1970615118115583E-2</v>
      </c>
    </row>
  </sheetData>
  <mergeCells count="13">
    <mergeCell ref="I6:L6"/>
    <mergeCell ref="N6:Q6"/>
    <mergeCell ref="A26:A27"/>
    <mergeCell ref="B26:E26"/>
    <mergeCell ref="G26:G27"/>
    <mergeCell ref="I26:L26"/>
    <mergeCell ref="N26:Q26"/>
    <mergeCell ref="A46:A47"/>
    <mergeCell ref="B46:E46"/>
    <mergeCell ref="G46:G47"/>
    <mergeCell ref="A6:A7"/>
    <mergeCell ref="B6:E6"/>
    <mergeCell ref="G6:G7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68A399D9-91E5-45B0-A16A-4A053825E4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3" id="{65AE5492-4464-462F-AE13-B079D4B553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G21</xm:sqref>
        </x14:conditionalFormatting>
        <x14:conditionalFormatting xmlns:xm="http://schemas.microsoft.com/office/excel/2006/main">
          <x14:cfRule type="iconSet" priority="5" id="{05C1443E-B3B2-42F4-81AB-BE4415B3FE8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C51BD78F-8BEA-4A34-B311-CD3950DD61D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G41</xm:sqref>
        </x14:conditionalFormatting>
        <x14:conditionalFormatting xmlns:xm="http://schemas.microsoft.com/office/excel/2006/main">
          <x14:cfRule type="iconSet" priority="8" id="{AC63E347-DE90-4AC4-A3BB-CEF5449630D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" id="{8B931ADB-4529-4174-8D22-EDEAF42F37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G61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70C33-25AC-4346-B7EC-8289889A4983}">
  <dimension ref="A2:Q61"/>
  <sheetViews>
    <sheetView topLeftCell="A37" workbookViewId="0">
      <selection activeCell="F35" sqref="F35"/>
    </sheetView>
  </sheetViews>
  <sheetFormatPr defaultRowHeight="15"/>
  <cols>
    <col min="1" max="1" width="45.5703125" bestFit="1" customWidth="1"/>
    <col min="2" max="5" width="10.7109375" customWidth="1"/>
    <col min="6" max="6" width="1.7109375" customWidth="1"/>
    <col min="7" max="7" width="10.7109375" customWidth="1"/>
    <col min="8" max="8" width="1.7109375" customWidth="1"/>
    <col min="13" max="13" width="2" customWidth="1"/>
  </cols>
  <sheetData>
    <row r="2" spans="1:17">
      <c r="A2" s="2" t="s">
        <v>45</v>
      </c>
    </row>
    <row r="4" spans="1:17">
      <c r="A4" s="2" t="s">
        <v>15</v>
      </c>
    </row>
    <row r="5" spans="1:17">
      <c r="A5" s="2"/>
    </row>
    <row r="6" spans="1:17" ht="20.100000000000001" customHeight="1">
      <c r="A6" s="127" t="s">
        <v>16</v>
      </c>
      <c r="B6" s="118" t="s">
        <v>46</v>
      </c>
      <c r="C6" s="118"/>
      <c r="D6" s="118"/>
      <c r="E6" s="118"/>
      <c r="F6" s="3"/>
      <c r="G6" s="119" t="s">
        <v>95</v>
      </c>
      <c r="I6" s="118" t="s">
        <v>19</v>
      </c>
      <c r="J6" s="118"/>
      <c r="K6" s="118"/>
      <c r="L6" s="118"/>
      <c r="N6" s="118" t="s">
        <v>47</v>
      </c>
      <c r="O6" s="118"/>
      <c r="P6" s="118"/>
      <c r="Q6" s="118"/>
    </row>
    <row r="7" spans="1:17" ht="20.100000000000001" customHeight="1">
      <c r="A7" s="127"/>
      <c r="B7" s="114">
        <v>2019</v>
      </c>
      <c r="C7" s="5">
        <v>2020</v>
      </c>
      <c r="D7" s="24">
        <v>2021</v>
      </c>
      <c r="E7" s="8">
        <v>2022</v>
      </c>
      <c r="F7" s="9"/>
      <c r="G7" s="120"/>
      <c r="I7" s="109">
        <v>2019</v>
      </c>
      <c r="J7" s="5">
        <v>2020</v>
      </c>
      <c r="K7" s="24">
        <v>2021</v>
      </c>
      <c r="L7" s="8">
        <v>2022</v>
      </c>
      <c r="N7" s="109">
        <v>2019</v>
      </c>
      <c r="O7" s="5">
        <v>2020</v>
      </c>
      <c r="P7" s="24">
        <v>2021</v>
      </c>
      <c r="Q7" s="8">
        <v>2022</v>
      </c>
    </row>
    <row r="8" spans="1:17" ht="20.100000000000001" customHeight="1">
      <c r="A8" s="102" t="s">
        <v>0</v>
      </c>
      <c r="B8" s="1">
        <v>1370530</v>
      </c>
      <c r="C8" s="1">
        <v>1453981</v>
      </c>
      <c r="D8" s="1">
        <v>1489213</v>
      </c>
      <c r="E8" s="1">
        <v>1325665</v>
      </c>
      <c r="F8" s="1"/>
      <c r="G8" s="17">
        <f>(E8-D8)/D8</f>
        <v>-0.10982176491878597</v>
      </c>
      <c r="I8" s="15">
        <f>B8/$B$21</f>
        <v>8.4886275320083318E-2</v>
      </c>
      <c r="J8" s="15">
        <f>C8/$C$21</f>
        <v>8.2713589588009256E-2</v>
      </c>
      <c r="K8" s="15">
        <f>D8/$D$21</f>
        <v>7.9901211373772693E-2</v>
      </c>
      <c r="L8" s="15">
        <f>E8/$E$21</f>
        <v>7.5654708432912041E-2</v>
      </c>
      <c r="N8" s="15">
        <f>B8/'1'!B8</f>
        <v>0.21664194162571954</v>
      </c>
      <c r="O8" s="15">
        <f>C8/'1'!C8</f>
        <v>0.22524004101467163</v>
      </c>
      <c r="P8" s="15">
        <f>D8/'1'!D8</f>
        <v>0.22815722365172469</v>
      </c>
      <c r="Q8" s="15">
        <f>E8/'1'!E8</f>
        <v>0.21935403272444173</v>
      </c>
    </row>
    <row r="9" spans="1:17" ht="20.100000000000001" customHeight="1">
      <c r="A9" s="102" t="s">
        <v>1</v>
      </c>
      <c r="B9" s="1">
        <v>2919194</v>
      </c>
      <c r="C9" s="1">
        <v>3229266</v>
      </c>
      <c r="D9" s="1">
        <v>3398747</v>
      </c>
      <c r="E9" s="1">
        <v>3096777</v>
      </c>
      <c r="F9" s="1"/>
      <c r="G9" s="17">
        <f t="shared" ref="G9:G21" si="0">(E9-D9)/D9</f>
        <v>-8.8847448780388777E-2</v>
      </c>
      <c r="I9" s="15">
        <f t="shared" ref="I9:I20" si="1">B9/$B$21</f>
        <v>0.18080560483662181</v>
      </c>
      <c r="J9" s="15">
        <f t="shared" ref="J9:J20" si="2">C9/$C$21</f>
        <v>0.18370541471622553</v>
      </c>
      <c r="K9" s="15">
        <f t="shared" ref="K9:K21" si="3">D9/$D$21</f>
        <v>0.18235403696648889</v>
      </c>
      <c r="L9" s="15">
        <f t="shared" ref="L9:L20" si="4">E9/$E$21</f>
        <v>0.17673074345083264</v>
      </c>
      <c r="N9" s="15">
        <f>B9/'1'!B9</f>
        <v>0.22943770747936867</v>
      </c>
      <c r="O9" s="15">
        <f>C9/'1'!C9</f>
        <v>0.23243816621177368</v>
      </c>
      <c r="P9" s="15">
        <f>D9/'1'!D9</f>
        <v>0.23258226730324635</v>
      </c>
      <c r="Q9" s="15">
        <f>E9/'1'!E9</f>
        <v>0.22802898157368115</v>
      </c>
    </row>
    <row r="10" spans="1:17" ht="20.100000000000001" customHeight="1">
      <c r="A10" s="102" t="s">
        <v>2</v>
      </c>
      <c r="B10" s="1">
        <v>469743</v>
      </c>
      <c r="C10" s="1">
        <v>539939</v>
      </c>
      <c r="D10" s="1">
        <v>596135</v>
      </c>
      <c r="E10" s="1">
        <v>577528</v>
      </c>
      <c r="F10" s="1"/>
      <c r="G10" s="17">
        <f t="shared" si="0"/>
        <v>-3.1212728660454426E-2</v>
      </c>
      <c r="I10" s="15">
        <f t="shared" si="1"/>
        <v>2.9094389489965119E-2</v>
      </c>
      <c r="J10" s="15">
        <f t="shared" si="2"/>
        <v>3.0715871011079327E-2</v>
      </c>
      <c r="K10" s="15">
        <f t="shared" si="3"/>
        <v>3.1984617809745139E-2</v>
      </c>
      <c r="L10" s="15">
        <f t="shared" si="4"/>
        <v>3.2959090307010309E-2</v>
      </c>
      <c r="N10" s="15">
        <f>B10/'1'!B10</f>
        <v>0.17004603890899586</v>
      </c>
      <c r="O10" s="15">
        <f>C10/'1'!C10</f>
        <v>0.18411972134764945</v>
      </c>
      <c r="P10" s="15">
        <f>D10/'1'!D10</f>
        <v>0.18934441954303372</v>
      </c>
      <c r="Q10" s="15">
        <f>E10/'1'!E10</f>
        <v>0.18973914186214599</v>
      </c>
    </row>
    <row r="11" spans="1:17" ht="20.100000000000001" customHeight="1">
      <c r="A11" s="102" t="s">
        <v>3</v>
      </c>
      <c r="B11" s="1">
        <v>2251132</v>
      </c>
      <c r="C11" s="1">
        <v>2437168</v>
      </c>
      <c r="D11" s="1">
        <v>2528060</v>
      </c>
      <c r="E11" s="1">
        <v>2435604</v>
      </c>
      <c r="F11" s="1"/>
      <c r="G11" s="17">
        <f t="shared" si="0"/>
        <v>-3.6571916805772015E-2</v>
      </c>
      <c r="I11" s="15">
        <f t="shared" si="1"/>
        <v>0.13942796635889021</v>
      </c>
      <c r="J11" s="15">
        <f t="shared" si="2"/>
        <v>0.13864480602499576</v>
      </c>
      <c r="K11" s="15">
        <f t="shared" si="3"/>
        <v>0.13563879473626661</v>
      </c>
      <c r="L11" s="15">
        <f t="shared" si="4"/>
        <v>0.13899809565616827</v>
      </c>
      <c r="N11" s="15">
        <f>B11/'1'!B11</f>
        <v>0.16612668206317094</v>
      </c>
      <c r="O11" s="15">
        <f>C11/'1'!C11</f>
        <v>0.1679156701164746</v>
      </c>
      <c r="P11" s="15">
        <f>D11/'1'!D11</f>
        <v>0.16581541797546015</v>
      </c>
      <c r="Q11" s="15">
        <f>E11/'1'!E11</f>
        <v>0.16725359148961066</v>
      </c>
    </row>
    <row r="12" spans="1:17" ht="20.100000000000001" customHeight="1">
      <c r="A12" s="102" t="s">
        <v>4</v>
      </c>
      <c r="B12" s="1">
        <v>1229954</v>
      </c>
      <c r="C12" s="1">
        <v>1313013</v>
      </c>
      <c r="D12" s="1">
        <v>1465771</v>
      </c>
      <c r="E12" s="1">
        <v>1440982</v>
      </c>
      <c r="F12" s="1"/>
      <c r="G12" s="17">
        <f t="shared" si="0"/>
        <v>-1.6911918710357892E-2</v>
      </c>
      <c r="I12" s="15">
        <f t="shared" si="1"/>
        <v>7.6179444357319978E-2</v>
      </c>
      <c r="J12" s="15">
        <f t="shared" si="2"/>
        <v>7.4694248690815632E-2</v>
      </c>
      <c r="K12" s="15">
        <f t="shared" si="3"/>
        <v>7.8643470407890728E-2</v>
      </c>
      <c r="L12" s="15">
        <f t="shared" si="4"/>
        <v>8.2235763233603099E-2</v>
      </c>
      <c r="N12" s="15">
        <f>B12/'1'!B12</f>
        <v>0.11162965884065087</v>
      </c>
      <c r="O12" s="15">
        <f>C12/'1'!C12</f>
        <v>0.11662822177831494</v>
      </c>
      <c r="P12" s="15">
        <f>D12/'1'!D12</f>
        <v>0.12504814807263107</v>
      </c>
      <c r="Q12" s="15">
        <f>E12/'1'!E12</f>
        <v>0.12749829211205727</v>
      </c>
    </row>
    <row r="13" spans="1:17" ht="20.100000000000001" customHeight="1">
      <c r="A13" s="102" t="s">
        <v>5</v>
      </c>
      <c r="B13" s="1">
        <v>1500719</v>
      </c>
      <c r="C13" s="1">
        <v>1615800</v>
      </c>
      <c r="D13" s="1">
        <v>1651619</v>
      </c>
      <c r="E13" s="1">
        <v>1550360</v>
      </c>
      <c r="F13" s="1"/>
      <c r="G13" s="17">
        <f t="shared" si="0"/>
        <v>-6.1308933840068441E-2</v>
      </c>
      <c r="I13" s="15">
        <f t="shared" si="1"/>
        <v>9.2949768492539456E-2</v>
      </c>
      <c r="J13" s="15">
        <f t="shared" si="2"/>
        <v>9.1919095267617226E-2</v>
      </c>
      <c r="K13" s="15">
        <f t="shared" si="3"/>
        <v>8.8614831342419847E-2</v>
      </c>
      <c r="L13" s="15">
        <f t="shared" si="4"/>
        <v>8.8477883753474304E-2</v>
      </c>
      <c r="N13" s="15">
        <f>B13/'1'!B13</f>
        <v>0.20570979673135698</v>
      </c>
      <c r="O13" s="15">
        <f>C13/'1'!C13</f>
        <v>0.21189191230680501</v>
      </c>
      <c r="P13" s="15">
        <f>D13/'1'!D13</f>
        <v>0.21442902761267782</v>
      </c>
      <c r="Q13" s="15">
        <f>E13/'1'!E13</f>
        <v>0.21722286626690127</v>
      </c>
    </row>
    <row r="14" spans="1:17" ht="20.100000000000001" customHeight="1">
      <c r="A14" s="102" t="s">
        <v>6</v>
      </c>
      <c r="B14" s="1">
        <v>507254</v>
      </c>
      <c r="C14" s="1">
        <v>579041</v>
      </c>
      <c r="D14" s="1">
        <v>622666</v>
      </c>
      <c r="E14" s="1">
        <v>587737</v>
      </c>
      <c r="F14" s="1"/>
      <c r="G14" s="17">
        <f t="shared" si="0"/>
        <v>-5.6095884470968381E-2</v>
      </c>
      <c r="I14" s="15">
        <f t="shared" si="1"/>
        <v>3.1417701692931593E-2</v>
      </c>
      <c r="J14" s="15">
        <f t="shared" si="2"/>
        <v>3.294029263699489E-2</v>
      </c>
      <c r="K14" s="15">
        <f t="shared" si="3"/>
        <v>3.3408093859818272E-2</v>
      </c>
      <c r="L14" s="15">
        <f t="shared" si="4"/>
        <v>3.354171028897529E-2</v>
      </c>
      <c r="N14" s="15">
        <f>B14/'1'!B14</f>
        <v>0.20369568726724263</v>
      </c>
      <c r="O14" s="15">
        <f>C14/'1'!C14</f>
        <v>0.21877459386938003</v>
      </c>
      <c r="P14" s="15">
        <f>D14/'1'!D14</f>
        <v>0.22592351779258457</v>
      </c>
      <c r="Q14" s="15">
        <f>E14/'1'!E14</f>
        <v>0.22971065783317968</v>
      </c>
    </row>
    <row r="15" spans="1:17" ht="20.100000000000001" customHeight="1">
      <c r="A15" s="102" t="s">
        <v>7</v>
      </c>
      <c r="B15" s="1">
        <v>689151</v>
      </c>
      <c r="C15" s="1">
        <v>786308</v>
      </c>
      <c r="D15" s="1">
        <v>876242</v>
      </c>
      <c r="E15" s="1">
        <v>826043</v>
      </c>
      <c r="F15" s="1"/>
      <c r="G15" s="17">
        <f t="shared" si="0"/>
        <v>-5.7288968116114045E-2</v>
      </c>
      <c r="I15" s="15">
        <f t="shared" si="1"/>
        <v>4.2683824157888357E-2</v>
      </c>
      <c r="J15" s="15">
        <f t="shared" si="2"/>
        <v>4.4731229088804038E-2</v>
      </c>
      <c r="K15" s="15">
        <f t="shared" si="3"/>
        <v>4.7013286384538229E-2</v>
      </c>
      <c r="L15" s="15">
        <f t="shared" si="4"/>
        <v>4.7141655182906667E-2</v>
      </c>
      <c r="N15" s="15">
        <f>B15/'1'!B15</f>
        <v>0.2056587636200426</v>
      </c>
      <c r="O15" s="15">
        <f>C15/'1'!C15</f>
        <v>0.21824417230428309</v>
      </c>
      <c r="P15" s="15">
        <f>D15/'1'!D15</f>
        <v>0.22098138065131154</v>
      </c>
      <c r="Q15" s="15">
        <f>E15/'1'!E15</f>
        <v>0.21849318963613257</v>
      </c>
    </row>
    <row r="16" spans="1:17" ht="20.100000000000001" customHeight="1">
      <c r="A16" s="102" t="s">
        <v>8</v>
      </c>
      <c r="B16" s="1">
        <v>735256</v>
      </c>
      <c r="C16" s="1">
        <v>804376</v>
      </c>
      <c r="D16" s="1">
        <v>920994</v>
      </c>
      <c r="E16" s="1">
        <v>884852</v>
      </c>
      <c r="F16" s="1"/>
      <c r="G16" s="17">
        <f t="shared" si="0"/>
        <v>-3.9242383772315564E-2</v>
      </c>
      <c r="I16" s="15">
        <f t="shared" si="1"/>
        <v>4.5539421425830284E-2</v>
      </c>
      <c r="J16" s="15">
        <f t="shared" si="2"/>
        <v>4.5759075488912539E-2</v>
      </c>
      <c r="K16" s="15">
        <f t="shared" si="3"/>
        <v>4.9414379452755522E-2</v>
      </c>
      <c r="L16" s="15">
        <f t="shared" si="4"/>
        <v>5.0497840756359325E-2</v>
      </c>
      <c r="N16" s="15">
        <f>B16/'1'!B16</f>
        <v>0.15651183988304229</v>
      </c>
      <c r="O16" s="15">
        <f>C16/'1'!C16</f>
        <v>0.17165217588001574</v>
      </c>
      <c r="P16" s="15">
        <f>D16/'1'!D16</f>
        <v>0.17090857333834866</v>
      </c>
      <c r="Q16" s="15">
        <f>E16/'1'!E16</f>
        <v>0.17133478763131571</v>
      </c>
    </row>
    <row r="17" spans="1:17" ht="20.100000000000001" customHeight="1">
      <c r="A17" s="102" t="s">
        <v>9</v>
      </c>
      <c r="B17" s="1">
        <v>532064</v>
      </c>
      <c r="C17" s="1">
        <v>603892</v>
      </c>
      <c r="D17" s="1">
        <v>675573</v>
      </c>
      <c r="E17" s="1">
        <v>589814</v>
      </c>
      <c r="F17" s="1"/>
      <c r="G17" s="17">
        <f t="shared" si="0"/>
        <v>-0.12694261019904585</v>
      </c>
      <c r="I17" s="15">
        <f t="shared" si="1"/>
        <v>3.2954354294984278E-2</v>
      </c>
      <c r="J17" s="15">
        <f t="shared" si="2"/>
        <v>3.4354008094660174E-2</v>
      </c>
      <c r="K17" s="15">
        <f t="shared" si="3"/>
        <v>3.6246729696432771E-2</v>
      </c>
      <c r="L17" s="15">
        <f t="shared" si="4"/>
        <v>3.3660243122998333E-2</v>
      </c>
      <c r="N17" s="15">
        <f>B17/'1'!B17</f>
        <v>0.23304199288256228</v>
      </c>
      <c r="O17" s="15">
        <f>C17/'1'!C17</f>
        <v>0.23348142466151703</v>
      </c>
      <c r="P17" s="15">
        <f>D17/'1'!D17</f>
        <v>0.23700981019863521</v>
      </c>
      <c r="Q17" s="15">
        <f>E17/'1'!E17</f>
        <v>0.22919675013095536</v>
      </c>
    </row>
    <row r="18" spans="1:17" ht="20.100000000000001" customHeight="1">
      <c r="A18" s="102" t="s">
        <v>10</v>
      </c>
      <c r="B18" s="1">
        <v>448845</v>
      </c>
      <c r="C18" s="1">
        <v>490451</v>
      </c>
      <c r="D18" s="1">
        <v>523137</v>
      </c>
      <c r="E18" s="1">
        <v>467605</v>
      </c>
      <c r="F18" s="1"/>
      <c r="G18" s="17">
        <f t="shared" si="0"/>
        <v>-0.10615192578617073</v>
      </c>
      <c r="I18" s="15">
        <f t="shared" si="1"/>
        <v>2.7800033743181685E-2</v>
      </c>
      <c r="J18" s="15">
        <f t="shared" si="2"/>
        <v>2.79006140568747E-2</v>
      </c>
      <c r="K18" s="15">
        <f t="shared" si="3"/>
        <v>2.8068033259474181E-2</v>
      </c>
      <c r="L18" s="15">
        <f t="shared" si="4"/>
        <v>2.6685867045423872E-2</v>
      </c>
      <c r="N18" s="15">
        <f>B18/'1'!B18</f>
        <v>0.15557103715757786</v>
      </c>
      <c r="O18" s="15">
        <f>C18/'1'!C18</f>
        <v>0.15390261337370031</v>
      </c>
      <c r="P18" s="15">
        <f>D18/'1'!D18</f>
        <v>0.1542050248240445</v>
      </c>
      <c r="Q18" s="15">
        <f>E18/'1'!E18</f>
        <v>0.15720779615920852</v>
      </c>
    </row>
    <row r="19" spans="1:17" ht="20.100000000000001" customHeight="1">
      <c r="A19" s="102" t="s">
        <v>11</v>
      </c>
      <c r="B19" s="1">
        <v>1975940</v>
      </c>
      <c r="C19" s="1">
        <v>2173230</v>
      </c>
      <c r="D19" s="1">
        <v>2270051</v>
      </c>
      <c r="E19" s="1">
        <v>2111485</v>
      </c>
      <c r="F19" s="1"/>
      <c r="G19" s="17">
        <f t="shared" si="0"/>
        <v>-6.9851294089868468E-2</v>
      </c>
      <c r="I19" s="15">
        <f t="shared" si="1"/>
        <v>0.12238344790407027</v>
      </c>
      <c r="J19" s="15">
        <f t="shared" si="2"/>
        <v>0.12362998849390011</v>
      </c>
      <c r="K19" s="15">
        <f t="shared" si="3"/>
        <v>0.12179575707453807</v>
      </c>
      <c r="L19" s="15">
        <f t="shared" si="4"/>
        <v>0.12050086713873209</v>
      </c>
      <c r="N19" s="15">
        <f>B19/'1'!B19</f>
        <v>0.30709626843391225</v>
      </c>
      <c r="O19" s="15">
        <f>C19/'1'!C19</f>
        <v>0.31339959454162697</v>
      </c>
      <c r="P19" s="15">
        <f>D19/'1'!D19</f>
        <v>0.30995670534620978</v>
      </c>
      <c r="Q19" s="15">
        <f>E19/'1'!E19</f>
        <v>0.30810057092761911</v>
      </c>
    </row>
    <row r="20" spans="1:17" ht="20.100000000000001" customHeight="1">
      <c r="A20" s="102" t="s">
        <v>12</v>
      </c>
      <c r="B20" s="1">
        <v>1515702</v>
      </c>
      <c r="C20" s="1">
        <v>1552037</v>
      </c>
      <c r="D20" s="1">
        <v>1619970</v>
      </c>
      <c r="E20" s="1">
        <v>1628119</v>
      </c>
      <c r="F20" s="1"/>
      <c r="G20" s="17">
        <f t="shared" si="0"/>
        <v>5.0303400680259515E-3</v>
      </c>
      <c r="I20" s="15">
        <f t="shared" si="1"/>
        <v>9.3877767925693648E-2</v>
      </c>
      <c r="J20" s="15">
        <f t="shared" si="2"/>
        <v>8.8291766841110814E-2</v>
      </c>
      <c r="K20" s="15">
        <f t="shared" si="3"/>
        <v>8.6916757635859043E-2</v>
      </c>
      <c r="L20" s="15">
        <f t="shared" si="4"/>
        <v>9.2915531630603745E-2</v>
      </c>
      <c r="N20" s="15">
        <f>B20/'1'!B20</f>
        <v>0.20319834878266158</v>
      </c>
      <c r="O20" s="15">
        <f>C20/'1'!C20</f>
        <v>0.21537926732550983</v>
      </c>
      <c r="P20" s="15">
        <f>D20/'1'!D20</f>
        <v>0.2120328238125124</v>
      </c>
      <c r="Q20" s="15">
        <f>E20/'1'!E20</f>
        <v>0.21211085291122364</v>
      </c>
    </row>
    <row r="21" spans="1:17" ht="20.100000000000001" customHeight="1">
      <c r="A21" s="103" t="s">
        <v>13</v>
      </c>
      <c r="B21" s="7">
        <f>SUM(B8:B20)</f>
        <v>16145484</v>
      </c>
      <c r="C21" s="7">
        <f t="shared" ref="C21:D21" si="5">SUM(C8:C20)</f>
        <v>17578502</v>
      </c>
      <c r="D21" s="7">
        <f t="shared" si="5"/>
        <v>18638178</v>
      </c>
      <c r="E21" s="7">
        <f t="shared" ref="D21:E21" si="6">SUM(E8:E20)</f>
        <v>17522571</v>
      </c>
      <c r="F21" s="1"/>
      <c r="G21" s="16">
        <f t="shared" si="0"/>
        <v>-5.9856011676677839E-2</v>
      </c>
      <c r="I21" s="11">
        <f>SUM(I8:I20)</f>
        <v>1</v>
      </c>
      <c r="J21" s="11">
        <f t="shared" ref="J21:K21" si="7">SUM(J8:J20)</f>
        <v>1</v>
      </c>
      <c r="K21" s="11">
        <f t="shared" si="7"/>
        <v>1</v>
      </c>
      <c r="L21" s="11">
        <f>SUM(L8:L20)</f>
        <v>0.99999999999999989</v>
      </c>
      <c r="N21" s="11">
        <f>B21/'1'!B21</f>
        <v>0.19387721332213662</v>
      </c>
      <c r="O21" s="11">
        <f>C21/'1'!C21</f>
        <v>0.20083263761401279</v>
      </c>
      <c r="P21" s="11">
        <f>D21/'1'!D21</f>
        <v>0.20198316574497058</v>
      </c>
      <c r="Q21" s="11">
        <f>E21/'1'!E21</f>
        <v>0.2008318099518604</v>
      </c>
    </row>
    <row r="22" spans="1:17" ht="22.5" customHeight="1">
      <c r="A22" s="4" t="s">
        <v>23</v>
      </c>
    </row>
    <row r="23" spans="1:17">
      <c r="A23" s="4"/>
    </row>
    <row r="24" spans="1:17">
      <c r="A24" s="3" t="s">
        <v>17</v>
      </c>
      <c r="E24" s="1"/>
      <c r="F24" s="1"/>
    </row>
    <row r="26" spans="1:17" ht="20.100000000000001" customHeight="1">
      <c r="A26" s="127" t="s">
        <v>16</v>
      </c>
      <c r="B26" s="118" t="s">
        <v>46</v>
      </c>
      <c r="C26" s="118"/>
      <c r="D26" s="118"/>
      <c r="E26" s="118"/>
      <c r="F26" s="3"/>
      <c r="G26" s="119" t="s">
        <v>95</v>
      </c>
      <c r="I26" s="118" t="s">
        <v>19</v>
      </c>
      <c r="J26" s="118"/>
      <c r="K26" s="118"/>
      <c r="L26" s="118"/>
      <c r="N26" s="118" t="s">
        <v>47</v>
      </c>
      <c r="O26" s="118"/>
      <c r="P26" s="118"/>
      <c r="Q26" s="118"/>
    </row>
    <row r="27" spans="1:17" ht="20.100000000000001" customHeight="1">
      <c r="A27" s="127"/>
      <c r="B27" s="114">
        <v>2019</v>
      </c>
      <c r="C27" s="5">
        <v>2020</v>
      </c>
      <c r="D27" s="24">
        <v>2021</v>
      </c>
      <c r="E27" s="8">
        <v>2022</v>
      </c>
      <c r="F27" s="9"/>
      <c r="G27" s="120"/>
      <c r="I27" s="109">
        <v>2019</v>
      </c>
      <c r="J27" s="5">
        <v>2020</v>
      </c>
      <c r="K27" s="24">
        <v>2021</v>
      </c>
      <c r="L27" s="8">
        <v>2022</v>
      </c>
      <c r="N27" s="109">
        <v>2019</v>
      </c>
      <c r="O27" s="5">
        <v>2020</v>
      </c>
      <c r="P27" s="24">
        <v>2021</v>
      </c>
      <c r="Q27" s="8">
        <v>2022</v>
      </c>
    </row>
    <row r="28" spans="1:17" ht="20.100000000000001" customHeight="1">
      <c r="A28" s="102" t="s">
        <v>0</v>
      </c>
      <c r="B28" s="1">
        <v>4936896</v>
      </c>
      <c r="C28" s="1">
        <v>5186387</v>
      </c>
      <c r="D28" s="1">
        <v>5483475</v>
      </c>
      <c r="E28" s="1">
        <v>5246728</v>
      </c>
      <c r="F28" s="1"/>
      <c r="G28" s="17">
        <f>(E28-D28)/D28</f>
        <v>-4.3174629226904473E-2</v>
      </c>
      <c r="I28" s="15">
        <f>B28/$B$41</f>
        <v>0.10159055850097329</v>
      </c>
      <c r="J28" s="15">
        <f>C28/$C$41</f>
        <v>9.6989102069672664E-2</v>
      </c>
      <c r="K28" s="15">
        <f>D28/$D$41</f>
        <v>9.1527442834938383E-2</v>
      </c>
      <c r="L28" s="15">
        <f>E28/$E$41</f>
        <v>8.8038358054371893E-2</v>
      </c>
      <c r="N28" s="15">
        <f>B28/'1'!B28</f>
        <v>0.16470391204218804</v>
      </c>
      <c r="O28" s="15">
        <f>C28/'1'!C28</f>
        <v>0.1698142385260831</v>
      </c>
      <c r="P28" s="15">
        <f>D28/'1'!D28</f>
        <v>0.16881745840624879</v>
      </c>
      <c r="Q28" s="15">
        <f>E28/'1'!E28</f>
        <v>0.16279184712795566</v>
      </c>
    </row>
    <row r="29" spans="1:17" ht="20.100000000000001" customHeight="1">
      <c r="A29" s="102" t="s">
        <v>1</v>
      </c>
      <c r="B29" s="1">
        <v>9119492</v>
      </c>
      <c r="C29" s="1">
        <v>10281592</v>
      </c>
      <c r="D29" s="1">
        <v>11435429</v>
      </c>
      <c r="E29" s="1">
        <v>11027670</v>
      </c>
      <c r="F29" s="1"/>
      <c r="G29" s="17">
        <f t="shared" ref="G29:G41" si="8">(E29-D29)/D29</f>
        <v>-3.5657516652851412E-2</v>
      </c>
      <c r="I29" s="15">
        <f t="shared" ref="I29:I40" si="9">B29/$B$41</f>
        <v>0.18765926718431133</v>
      </c>
      <c r="J29" s="15">
        <f t="shared" ref="J29:J40" si="10">C29/$C$41</f>
        <v>0.19227303630190534</v>
      </c>
      <c r="K29" s="15">
        <f t="shared" ref="K29:K40" si="11">D29/$D$41</f>
        <v>0.19087450459617245</v>
      </c>
      <c r="L29" s="15">
        <f t="shared" ref="L29:L40" si="12">E29/$E$41</f>
        <v>0.1850406500900095</v>
      </c>
      <c r="N29" s="15">
        <f>B29/'1'!B29</f>
        <v>0.17852611358049014</v>
      </c>
      <c r="O29" s="15">
        <f>C29/'1'!C29</f>
        <v>0.18007875158753023</v>
      </c>
      <c r="P29" s="15">
        <f>D29/'1'!D29</f>
        <v>0.18105172205868367</v>
      </c>
      <c r="Q29" s="15">
        <f>E29/'1'!E29</f>
        <v>0.17977758558324508</v>
      </c>
    </row>
    <row r="30" spans="1:17" ht="20.100000000000001" customHeight="1">
      <c r="A30" s="102" t="s">
        <v>2</v>
      </c>
      <c r="B30" s="1">
        <v>1444470</v>
      </c>
      <c r="C30" s="1">
        <v>1638547</v>
      </c>
      <c r="D30" s="1">
        <v>1873392</v>
      </c>
      <c r="E30" s="1">
        <v>1918535</v>
      </c>
      <c r="F30" s="1"/>
      <c r="G30" s="17">
        <f t="shared" si="8"/>
        <v>2.4096932195717714E-2</v>
      </c>
      <c r="I30" s="15">
        <f t="shared" si="9"/>
        <v>2.9724044022377803E-2</v>
      </c>
      <c r="J30" s="15">
        <f t="shared" si="10"/>
        <v>3.0641986845361891E-2</v>
      </c>
      <c r="K30" s="15">
        <f t="shared" si="11"/>
        <v>3.1269729357283636E-2</v>
      </c>
      <c r="L30" s="15">
        <f t="shared" si="12"/>
        <v>3.2192381855862241E-2</v>
      </c>
      <c r="N30" s="15">
        <f>B30/'1'!B30</f>
        <v>0.13513497078470002</v>
      </c>
      <c r="O30" s="15">
        <f>C30/'1'!C30</f>
        <v>0.14428104313302692</v>
      </c>
      <c r="P30" s="15">
        <f>D30/'1'!D30</f>
        <v>0.14885542766043464</v>
      </c>
      <c r="Q30" s="15">
        <f>E30/'1'!E30</f>
        <v>0.14933590906157812</v>
      </c>
    </row>
    <row r="31" spans="1:17" ht="20.100000000000001" customHeight="1">
      <c r="A31" s="102" t="s">
        <v>3</v>
      </c>
      <c r="B31" s="1">
        <v>6210437</v>
      </c>
      <c r="C31" s="1">
        <v>6830447</v>
      </c>
      <c r="D31" s="1">
        <v>7538408</v>
      </c>
      <c r="E31" s="1">
        <v>7568537</v>
      </c>
      <c r="F31" s="1"/>
      <c r="G31" s="17">
        <f t="shared" si="8"/>
        <v>3.9967324665897627E-3</v>
      </c>
      <c r="I31" s="15">
        <f t="shared" si="9"/>
        <v>0.12779725628514538</v>
      </c>
      <c r="J31" s="15">
        <f t="shared" si="10"/>
        <v>0.12773418591101848</v>
      </c>
      <c r="K31" s="15">
        <f t="shared" si="11"/>
        <v>0.12582736445163736</v>
      </c>
      <c r="L31" s="15">
        <f t="shared" si="12"/>
        <v>0.12699754406055769</v>
      </c>
      <c r="N31" s="15">
        <f>B31/'1'!B31</f>
        <v>0.13449334669683002</v>
      </c>
      <c r="O31" s="15">
        <f>C31/'1'!C31</f>
        <v>0.13530504854478939</v>
      </c>
      <c r="P31" s="15">
        <f>D31/'1'!D31</f>
        <v>0.13607181603768476</v>
      </c>
      <c r="Q31" s="15">
        <f>E31/'1'!E31</f>
        <v>0.1374431525478787</v>
      </c>
    </row>
    <row r="32" spans="1:17" ht="20.100000000000001" customHeight="1">
      <c r="A32" s="102" t="s">
        <v>4</v>
      </c>
      <c r="B32" s="1">
        <v>3511107</v>
      </c>
      <c r="C32" s="1">
        <v>3835500</v>
      </c>
      <c r="D32" s="1">
        <v>4516138</v>
      </c>
      <c r="E32" s="1">
        <v>4672008</v>
      </c>
      <c r="F32" s="1"/>
      <c r="G32" s="17">
        <f t="shared" si="8"/>
        <v>3.4514002893622824E-2</v>
      </c>
      <c r="I32" s="15">
        <f t="shared" si="9"/>
        <v>7.225092873876153E-2</v>
      </c>
      <c r="J32" s="15">
        <f t="shared" si="10"/>
        <v>7.172656051085842E-2</v>
      </c>
      <c r="K32" s="15">
        <f t="shared" si="11"/>
        <v>7.5381133793751776E-2</v>
      </c>
      <c r="L32" s="15">
        <f t="shared" si="12"/>
        <v>7.8394746809228519E-2</v>
      </c>
      <c r="N32" s="15">
        <f>B32/'1'!B32</f>
        <v>9.9857271874965778E-2</v>
      </c>
      <c r="O32" s="15">
        <f>C32/'1'!C32</f>
        <v>0.1043847955319443</v>
      </c>
      <c r="P32" s="15">
        <f>D32/'1'!D32</f>
        <v>0.11067455032914747</v>
      </c>
      <c r="Q32" s="15">
        <f>E32/'1'!E32</f>
        <v>0.11194068955394611</v>
      </c>
    </row>
    <row r="33" spans="1:17" ht="20.100000000000001" customHeight="1">
      <c r="A33" s="102" t="s">
        <v>5</v>
      </c>
      <c r="B33" s="1">
        <v>3856919</v>
      </c>
      <c r="C33" s="1">
        <v>4232135</v>
      </c>
      <c r="D33" s="1">
        <v>4634482</v>
      </c>
      <c r="E33" s="1">
        <v>4570112</v>
      </c>
      <c r="F33" s="1"/>
      <c r="G33" s="17">
        <f t="shared" si="8"/>
        <v>-1.3889362392603964E-2</v>
      </c>
      <c r="I33" s="15">
        <f t="shared" si="9"/>
        <v>7.9366985916457508E-2</v>
      </c>
      <c r="J33" s="15">
        <f t="shared" si="10"/>
        <v>7.9143915308987567E-2</v>
      </c>
      <c r="K33" s="15">
        <f t="shared" si="11"/>
        <v>7.735647309863744E-2</v>
      </c>
      <c r="L33" s="15">
        <f t="shared" si="12"/>
        <v>7.6684965678529865E-2</v>
      </c>
      <c r="N33" s="15">
        <f>B33/'1'!B33</f>
        <v>0.17260646153350434</v>
      </c>
      <c r="O33" s="15">
        <f>C33/'1'!C33</f>
        <v>0.1760810656026251</v>
      </c>
      <c r="P33" s="15">
        <f>D33/'1'!D33</f>
        <v>0.18017321810444442</v>
      </c>
      <c r="Q33" s="15">
        <f>E33/'1'!E33</f>
        <v>0.18027955664150178</v>
      </c>
    </row>
    <row r="34" spans="1:17" ht="20.100000000000001" customHeight="1">
      <c r="A34" s="102" t="s">
        <v>6</v>
      </c>
      <c r="B34" s="1">
        <v>1483568</v>
      </c>
      <c r="C34" s="1">
        <v>1695263</v>
      </c>
      <c r="D34" s="1">
        <v>1920837</v>
      </c>
      <c r="E34" s="1">
        <v>1902064</v>
      </c>
      <c r="F34" s="1"/>
      <c r="G34" s="17">
        <f t="shared" si="8"/>
        <v>-9.7733435996911755E-3</v>
      </c>
      <c r="I34" s="15">
        <f t="shared" si="9"/>
        <v>3.0528595638670927E-2</v>
      </c>
      <c r="J34" s="15">
        <f t="shared" si="10"/>
        <v>3.1702616126012093E-2</v>
      </c>
      <c r="K34" s="15">
        <f t="shared" si="11"/>
        <v>3.2061657746727132E-2</v>
      </c>
      <c r="L34" s="15">
        <f t="shared" si="12"/>
        <v>3.1916003931275042E-2</v>
      </c>
      <c r="N34" s="15">
        <f>B34/'1'!B34</f>
        <v>0.16143857100495937</v>
      </c>
      <c r="O34" s="15">
        <f>C34/'1'!C34</f>
        <v>0.16717755564965572</v>
      </c>
      <c r="P34" s="15">
        <f>D34/'1'!D34</f>
        <v>0.17243186455777437</v>
      </c>
      <c r="Q34" s="15">
        <f>E34/'1'!E34</f>
        <v>0.17655405737182603</v>
      </c>
    </row>
    <row r="35" spans="1:17" ht="20.100000000000001" customHeight="1">
      <c r="A35" s="102" t="s">
        <v>7</v>
      </c>
      <c r="B35" s="1">
        <v>1988373</v>
      </c>
      <c r="C35" s="1">
        <v>2301266</v>
      </c>
      <c r="D35" s="1">
        <v>2729832</v>
      </c>
      <c r="E35" s="1">
        <v>2754123</v>
      </c>
      <c r="F35" s="1"/>
      <c r="G35" s="17">
        <f t="shared" si="8"/>
        <v>8.8983497885584163E-3</v>
      </c>
      <c r="I35" s="15">
        <f t="shared" si="9"/>
        <v>4.0916382192020199E-2</v>
      </c>
      <c r="J35" s="15">
        <f t="shared" si="10"/>
        <v>4.3035300482487583E-2</v>
      </c>
      <c r="K35" s="15">
        <f t="shared" si="11"/>
        <v>4.556500072107296E-2</v>
      </c>
      <c r="L35" s="15">
        <f t="shared" si="12"/>
        <v>4.6213271738077696E-2</v>
      </c>
      <c r="N35" s="15">
        <f>B35/'1'!B35</f>
        <v>0.15860374799369598</v>
      </c>
      <c r="O35" s="15">
        <f>C35/'1'!C35</f>
        <v>0.16884040373210818</v>
      </c>
      <c r="P35" s="15">
        <f>D35/'1'!D35</f>
        <v>0.17164775511790159</v>
      </c>
      <c r="Q35" s="15">
        <f>E35/'1'!E35</f>
        <v>0.17278166623724123</v>
      </c>
    </row>
    <row r="36" spans="1:17" ht="20.100000000000001" customHeight="1">
      <c r="A36" s="102" t="s">
        <v>8</v>
      </c>
      <c r="B36" s="1">
        <v>2044823</v>
      </c>
      <c r="C36" s="1">
        <v>2218498</v>
      </c>
      <c r="D36" s="1">
        <v>2729973</v>
      </c>
      <c r="E36" s="1">
        <v>2781922</v>
      </c>
      <c r="F36" s="1"/>
      <c r="G36" s="17">
        <f t="shared" si="8"/>
        <v>1.9029125929084279E-2</v>
      </c>
      <c r="I36" s="15">
        <f t="shared" si="9"/>
        <v>4.207800014536172E-2</v>
      </c>
      <c r="J36" s="15">
        <f t="shared" si="10"/>
        <v>4.1487480391140238E-2</v>
      </c>
      <c r="K36" s="15">
        <f t="shared" si="11"/>
        <v>4.5567354223083952E-2</v>
      </c>
      <c r="L36" s="15">
        <f t="shared" si="12"/>
        <v>4.6679729750681638E-2</v>
      </c>
      <c r="N36" s="15">
        <f>B36/'1'!B36</f>
        <v>0.12388343044433775</v>
      </c>
      <c r="O36" s="15">
        <f>C36/'1'!C36</f>
        <v>0.13171173099886621</v>
      </c>
      <c r="P36" s="15">
        <f>D36/'1'!D36</f>
        <v>0.1338537074337936</v>
      </c>
      <c r="Q36" s="15">
        <f>E36/'1'!E36</f>
        <v>0.13569514543103295</v>
      </c>
    </row>
    <row r="37" spans="1:17" ht="20.100000000000001" customHeight="1">
      <c r="A37" s="102" t="s">
        <v>9</v>
      </c>
      <c r="B37" s="1">
        <v>1444348</v>
      </c>
      <c r="C37" s="1">
        <v>1687575</v>
      </c>
      <c r="D37" s="1">
        <v>2001136</v>
      </c>
      <c r="E37" s="1">
        <v>1876786</v>
      </c>
      <c r="F37" s="1"/>
      <c r="G37" s="17">
        <f t="shared" si="8"/>
        <v>-6.2139704647760072E-2</v>
      </c>
      <c r="I37" s="15">
        <f t="shared" si="9"/>
        <v>2.9721533528306809E-2</v>
      </c>
      <c r="J37" s="15">
        <f t="shared" si="10"/>
        <v>3.1558845092976642E-2</v>
      </c>
      <c r="K37" s="15">
        <f t="shared" si="11"/>
        <v>3.3401968796235464E-2</v>
      </c>
      <c r="L37" s="15">
        <f t="shared" si="12"/>
        <v>3.1491847463682589E-2</v>
      </c>
      <c r="N37" s="15">
        <f>B37/'1'!B37</f>
        <v>0.17960323217873628</v>
      </c>
      <c r="O37" s="15">
        <f>C37/'1'!C37</f>
        <v>0.17940056404219823</v>
      </c>
      <c r="P37" s="15">
        <f>D37/'1'!D37</f>
        <v>0.18367506720297488</v>
      </c>
      <c r="Q37" s="15">
        <f>E37/'1'!E37</f>
        <v>0.18213621324458851</v>
      </c>
    </row>
    <row r="38" spans="1:17" ht="20.100000000000001" customHeight="1">
      <c r="A38" s="102" t="s">
        <v>10</v>
      </c>
      <c r="B38" s="1">
        <v>1202315</v>
      </c>
      <c r="C38" s="1">
        <v>1345805</v>
      </c>
      <c r="D38" s="1">
        <v>1528403</v>
      </c>
      <c r="E38" s="1">
        <v>1450071</v>
      </c>
      <c r="F38" s="1"/>
      <c r="G38" s="17">
        <f t="shared" si="8"/>
        <v>-5.1250880821354053E-2</v>
      </c>
      <c r="I38" s="15">
        <f t="shared" si="9"/>
        <v>2.4741021958756614E-2</v>
      </c>
      <c r="J38" s="15">
        <f t="shared" si="10"/>
        <v>2.5167504567413849E-2</v>
      </c>
      <c r="K38" s="15">
        <f t="shared" si="11"/>
        <v>2.5511344213523055E-2</v>
      </c>
      <c r="L38" s="15">
        <f t="shared" si="12"/>
        <v>2.4331711097327919E-2</v>
      </c>
      <c r="N38" s="15">
        <f>B38/'1'!B38</f>
        <v>0.11500493951674615</v>
      </c>
      <c r="O38" s="15">
        <f>C38/'1'!C38</f>
        <v>0.11377121081689844</v>
      </c>
      <c r="P38" s="15">
        <f>D38/'1'!D38</f>
        <v>0.11563207284231308</v>
      </c>
      <c r="Q38" s="15">
        <f>E38/'1'!E38</f>
        <v>0.11848750022164249</v>
      </c>
    </row>
    <row r="39" spans="1:17" ht="20.100000000000001" customHeight="1">
      <c r="A39" s="102" t="s">
        <v>11</v>
      </c>
      <c r="B39" s="1">
        <v>6381755</v>
      </c>
      <c r="C39" s="1">
        <v>7119424</v>
      </c>
      <c r="D39" s="1">
        <v>7917919</v>
      </c>
      <c r="E39" s="1">
        <v>7795359</v>
      </c>
      <c r="F39" s="1"/>
      <c r="G39" s="17">
        <f t="shared" si="8"/>
        <v>-1.547881457236428E-2</v>
      </c>
      <c r="I39" s="15">
        <f t="shared" si="9"/>
        <v>0.13132260729542991</v>
      </c>
      <c r="J39" s="15">
        <f t="shared" si="10"/>
        <v>0.13313826002827733</v>
      </c>
      <c r="K39" s="15">
        <f t="shared" si="11"/>
        <v>0.13216197368350774</v>
      </c>
      <c r="L39" s="15">
        <f t="shared" si="12"/>
        <v>0.13080354209411474</v>
      </c>
      <c r="N39" s="15">
        <f>B39/'1'!B39</f>
        <v>0.25658808773623082</v>
      </c>
      <c r="O39" s="15">
        <f>C39/'1'!C39</f>
        <v>0.25717624941236611</v>
      </c>
      <c r="P39" s="15">
        <f>D39/'1'!D39</f>
        <v>0.25703959041013719</v>
      </c>
      <c r="Q39" s="15">
        <f>E39/'1'!E39</f>
        <v>0.26058544953850588</v>
      </c>
    </row>
    <row r="40" spans="1:17" ht="20.100000000000001" customHeight="1">
      <c r="A40" s="102" t="s">
        <v>12</v>
      </c>
      <c r="B40" s="1">
        <v>4971509</v>
      </c>
      <c r="C40" s="1">
        <v>5101476</v>
      </c>
      <c r="D40" s="1">
        <v>5601296</v>
      </c>
      <c r="E40" s="1">
        <v>6032017</v>
      </c>
      <c r="F40" s="1"/>
      <c r="G40" s="17">
        <f t="shared" si="8"/>
        <v>7.6896668199645218E-2</v>
      </c>
      <c r="I40" s="15">
        <f t="shared" si="9"/>
        <v>0.10230281859342696</v>
      </c>
      <c r="J40" s="15">
        <f t="shared" si="10"/>
        <v>9.5401206363887894E-2</v>
      </c>
      <c r="K40" s="15">
        <f t="shared" si="11"/>
        <v>9.349405248342868E-2</v>
      </c>
      <c r="L40" s="15">
        <f t="shared" si="12"/>
        <v>0.10121524737628065</v>
      </c>
      <c r="N40" s="15">
        <f>B40/'1'!B40</f>
        <v>0.15285360703267364</v>
      </c>
      <c r="O40" s="15">
        <f>C40/'1'!C40</f>
        <v>0.16403040501054716</v>
      </c>
      <c r="P40" s="15">
        <f>D40/'1'!D40</f>
        <v>0.16179601474810737</v>
      </c>
      <c r="Q40" s="15">
        <f>E40/'1'!E40</f>
        <v>0.16230996239704232</v>
      </c>
    </row>
    <row r="41" spans="1:17" ht="20.100000000000001" customHeight="1">
      <c r="A41" s="103" t="s">
        <v>13</v>
      </c>
      <c r="B41" s="7">
        <f>SUM(B28:B40)</f>
        <v>48596012</v>
      </c>
      <c r="C41" s="7">
        <f t="shared" ref="C41:D41" si="13">SUM(C28:C40)</f>
        <v>53473915</v>
      </c>
      <c r="D41" s="7">
        <f t="shared" si="13"/>
        <v>59910720</v>
      </c>
      <c r="E41" s="7">
        <f t="shared" ref="D41:E41" si="14">SUM(E28:E40)</f>
        <v>59595932</v>
      </c>
      <c r="F41" s="1"/>
      <c r="G41" s="16">
        <f t="shared" si="8"/>
        <v>-5.2542850428103681E-3</v>
      </c>
      <c r="I41" s="11">
        <f>SUM(I28:I40)</f>
        <v>0.99999999999999989</v>
      </c>
      <c r="J41" s="11">
        <f>SUM(J28:J40)</f>
        <v>1.0000000000000002</v>
      </c>
      <c r="K41" s="11">
        <f>SUM(K28:K40)</f>
        <v>1</v>
      </c>
      <c r="L41" s="11">
        <f>SUM(L28:L40)</f>
        <v>1</v>
      </c>
      <c r="N41" s="11">
        <f>B41/'1'!B41</f>
        <v>0.15698741673932481</v>
      </c>
      <c r="O41" s="11">
        <f>C41/'1'!C41</f>
        <v>0.16160752372133791</v>
      </c>
      <c r="P41" s="11">
        <f>D41/'1'!D41</f>
        <v>0.16318604228128142</v>
      </c>
      <c r="Q41" s="11">
        <f>E41/'1'!E41</f>
        <v>0.16309513340736551</v>
      </c>
    </row>
    <row r="42" spans="1:17" ht="22.5" customHeight="1">
      <c r="A42" s="4" t="s">
        <v>23</v>
      </c>
    </row>
    <row r="44" spans="1:17">
      <c r="A44" t="s">
        <v>18</v>
      </c>
    </row>
    <row r="46" spans="1:17" ht="20.100000000000001" customHeight="1">
      <c r="A46" s="127" t="s">
        <v>16</v>
      </c>
      <c r="B46" s="118" t="s">
        <v>46</v>
      </c>
      <c r="C46" s="118"/>
      <c r="D46" s="118"/>
      <c r="E46" s="118"/>
      <c r="F46" s="3"/>
      <c r="G46" s="119" t="s">
        <v>95</v>
      </c>
    </row>
    <row r="47" spans="1:17" ht="20.100000000000001" customHeight="1">
      <c r="A47" s="127"/>
      <c r="B47" s="114">
        <v>2019</v>
      </c>
      <c r="C47" s="5">
        <v>2020</v>
      </c>
      <c r="D47" s="24">
        <v>2021</v>
      </c>
      <c r="E47" s="8">
        <v>2022</v>
      </c>
      <c r="F47" s="9"/>
      <c r="G47" s="120"/>
    </row>
    <row r="48" spans="1:17" ht="20.100000000000001" customHeight="1">
      <c r="A48" s="102" t="s">
        <v>0</v>
      </c>
      <c r="B48" s="104">
        <f t="shared" ref="B48:D61" si="15">B28/B8</f>
        <v>3.6021801784711025</v>
      </c>
      <c r="C48" s="104">
        <f t="shared" si="15"/>
        <v>3.5670252912520866</v>
      </c>
      <c r="D48" s="104">
        <f t="shared" si="15"/>
        <v>3.682129420035952</v>
      </c>
      <c r="E48" s="104">
        <f t="shared" ref="D48:E48" si="16">E28/E8</f>
        <v>3.9578083452455939</v>
      </c>
      <c r="F48" s="12"/>
      <c r="G48" s="17">
        <f>(E48-D48)/D48</f>
        <v>7.4869428464290691E-2</v>
      </c>
    </row>
    <row r="49" spans="1:7" ht="20.100000000000001" customHeight="1">
      <c r="A49" s="102" t="s">
        <v>1</v>
      </c>
      <c r="B49" s="104">
        <f t="shared" si="15"/>
        <v>3.1239760015949609</v>
      </c>
      <c r="C49" s="104">
        <f t="shared" si="15"/>
        <v>3.1838789371950158</v>
      </c>
      <c r="D49" s="104">
        <f t="shared" si="15"/>
        <v>3.3646014251722769</v>
      </c>
      <c r="E49" s="104">
        <f t="shared" ref="D49:E49" si="17">E29/E9</f>
        <v>3.5610152103299657</v>
      </c>
      <c r="F49" s="12"/>
      <c r="G49" s="17">
        <f t="shared" ref="G49:G61" si="18">(E49-D49)/D49</f>
        <v>5.8376538655728553E-2</v>
      </c>
    </row>
    <row r="50" spans="1:7" ht="20.100000000000001" customHeight="1">
      <c r="A50" s="102" t="s">
        <v>2</v>
      </c>
      <c r="B50" s="104">
        <f t="shared" si="15"/>
        <v>3.0750218736628327</v>
      </c>
      <c r="C50" s="104">
        <f t="shared" si="15"/>
        <v>3.0346891037691295</v>
      </c>
      <c r="D50" s="104">
        <f t="shared" si="15"/>
        <v>3.1425633455509239</v>
      </c>
      <c r="E50" s="104">
        <f t="shared" ref="D50:E50" si="19">E30/E10</f>
        <v>3.3219774625645857</v>
      </c>
      <c r="F50" s="12"/>
      <c r="G50" s="17">
        <f t="shared" si="18"/>
        <v>5.7091646940917493E-2</v>
      </c>
    </row>
    <row r="51" spans="1:7" ht="20.100000000000001" customHeight="1">
      <c r="A51" s="102" t="s">
        <v>3</v>
      </c>
      <c r="B51" s="104">
        <f t="shared" si="15"/>
        <v>2.7588062361514116</v>
      </c>
      <c r="C51" s="104">
        <f t="shared" si="15"/>
        <v>2.8026163973923834</v>
      </c>
      <c r="D51" s="104">
        <f t="shared" si="15"/>
        <v>2.981894417062886</v>
      </c>
      <c r="E51" s="104">
        <f t="shared" ref="D51:E51" si="20">E31/E11</f>
        <v>3.1074579447233623</v>
      </c>
      <c r="F51" s="12"/>
      <c r="G51" s="17">
        <f t="shared" si="18"/>
        <v>4.210864306327592E-2</v>
      </c>
    </row>
    <row r="52" spans="1:7" ht="20.100000000000001" customHeight="1">
      <c r="A52" s="102" t="s">
        <v>4</v>
      </c>
      <c r="B52" s="104">
        <f t="shared" si="15"/>
        <v>2.8546652964257202</v>
      </c>
      <c r="C52" s="104">
        <f t="shared" si="15"/>
        <v>2.9211439643019528</v>
      </c>
      <c r="D52" s="104">
        <f t="shared" si="15"/>
        <v>3.0810665513235014</v>
      </c>
      <c r="E52" s="104">
        <f t="shared" ref="D52:E52" si="21">E32/E12</f>
        <v>3.2422389731447026</v>
      </c>
      <c r="F52" s="12"/>
      <c r="G52" s="17">
        <f t="shared" si="18"/>
        <v>5.2310594119418817E-2</v>
      </c>
    </row>
    <row r="53" spans="1:7" ht="20.100000000000001" customHeight="1">
      <c r="A53" s="102" t="s">
        <v>5</v>
      </c>
      <c r="B53" s="104">
        <f t="shared" si="15"/>
        <v>2.5700474239347941</v>
      </c>
      <c r="C53" s="104">
        <f t="shared" si="15"/>
        <v>2.6192195816313899</v>
      </c>
      <c r="D53" s="104">
        <f t="shared" si="15"/>
        <v>2.8060236652642043</v>
      </c>
      <c r="E53" s="104">
        <f t="shared" ref="D53:E53" si="22">E33/E13</f>
        <v>2.9477747103898451</v>
      </c>
      <c r="F53" s="12"/>
      <c r="G53" s="17">
        <f t="shared" si="18"/>
        <v>5.0516696234738992E-2</v>
      </c>
    </row>
    <row r="54" spans="1:7" ht="20.100000000000001" customHeight="1">
      <c r="A54" s="102" t="s">
        <v>6</v>
      </c>
      <c r="B54" s="104">
        <f t="shared" si="15"/>
        <v>2.9247043887283293</v>
      </c>
      <c r="C54" s="104">
        <f t="shared" si="15"/>
        <v>2.927708055215434</v>
      </c>
      <c r="D54" s="104">
        <f t="shared" si="15"/>
        <v>3.0848592985645595</v>
      </c>
      <c r="E54" s="104">
        <f t="shared" ref="D54:E54" si="23">E34/E14</f>
        <v>3.2362502275677727</v>
      </c>
      <c r="F54" s="12"/>
      <c r="G54" s="17">
        <f t="shared" si="18"/>
        <v>4.907547293118298E-2</v>
      </c>
    </row>
    <row r="55" spans="1:7" ht="20.100000000000001" customHeight="1">
      <c r="A55" s="102" t="s">
        <v>7</v>
      </c>
      <c r="B55" s="104">
        <f t="shared" si="15"/>
        <v>2.8852501120944467</v>
      </c>
      <c r="C55" s="104">
        <f t="shared" si="15"/>
        <v>2.9266724998346705</v>
      </c>
      <c r="D55" s="104">
        <f t="shared" si="15"/>
        <v>3.1153859321968134</v>
      </c>
      <c r="E55" s="104">
        <f t="shared" ref="D55:E55" si="24">E35/E15</f>
        <v>3.334115778476423</v>
      </c>
      <c r="F55" s="12"/>
      <c r="G55" s="17">
        <f t="shared" si="18"/>
        <v>7.020955061107706E-2</v>
      </c>
    </row>
    <row r="56" spans="1:7" ht="20.100000000000001" customHeight="1">
      <c r="A56" s="102" t="s">
        <v>8</v>
      </c>
      <c r="B56" s="104">
        <f t="shared" si="15"/>
        <v>2.7811034524029727</v>
      </c>
      <c r="C56" s="104">
        <f t="shared" si="15"/>
        <v>2.7580360428456343</v>
      </c>
      <c r="D56" s="104">
        <f t="shared" si="15"/>
        <v>2.9641593756311115</v>
      </c>
      <c r="E56" s="104">
        <f t="shared" ref="D56:E56" si="25">E36/E16</f>
        <v>3.143940455579012</v>
      </c>
      <c r="F56" s="12"/>
      <c r="G56" s="17">
        <f t="shared" si="18"/>
        <v>6.0651624007100682E-2</v>
      </c>
    </row>
    <row r="57" spans="1:7" ht="20.100000000000001" customHeight="1">
      <c r="A57" s="102" t="s">
        <v>9</v>
      </c>
      <c r="B57" s="104">
        <f t="shared" si="15"/>
        <v>2.7146132796054609</v>
      </c>
      <c r="C57" s="104">
        <f t="shared" si="15"/>
        <v>2.7944980228252736</v>
      </c>
      <c r="D57" s="104">
        <f t="shared" si="15"/>
        <v>2.9621314054883778</v>
      </c>
      <c r="E57" s="104">
        <f t="shared" ref="D57:E57" si="26">E37/E17</f>
        <v>3.181996358173933</v>
      </c>
      <c r="F57" s="12"/>
      <c r="G57" s="17">
        <f t="shared" si="18"/>
        <v>7.4225252896673977E-2</v>
      </c>
    </row>
    <row r="58" spans="1:7" ht="20.100000000000001" customHeight="1">
      <c r="A58" s="102" t="s">
        <v>10</v>
      </c>
      <c r="B58" s="104">
        <f t="shared" si="15"/>
        <v>2.6786864062204101</v>
      </c>
      <c r="C58" s="104">
        <f t="shared" si="15"/>
        <v>2.7440152023341779</v>
      </c>
      <c r="D58" s="104">
        <f t="shared" si="15"/>
        <v>2.9216113561074826</v>
      </c>
      <c r="E58" s="104">
        <f t="shared" ref="D58:E58" si="27">E38/E18</f>
        <v>3.1010596550507374</v>
      </c>
      <c r="F58" s="12"/>
      <c r="G58" s="17">
        <f t="shared" si="18"/>
        <v>6.1421002683374422E-2</v>
      </c>
    </row>
    <row r="59" spans="1:7" ht="20.100000000000001" customHeight="1">
      <c r="A59" s="102" t="s">
        <v>11</v>
      </c>
      <c r="B59" s="104">
        <f t="shared" si="15"/>
        <v>3.2297311659260908</v>
      </c>
      <c r="C59" s="104">
        <f t="shared" si="15"/>
        <v>3.2759643479981411</v>
      </c>
      <c r="D59" s="104">
        <f t="shared" si="15"/>
        <v>3.4879916794820911</v>
      </c>
      <c r="E59" s="104">
        <f t="shared" ref="D59:E59" si="28">E39/E19</f>
        <v>3.6918846214867735</v>
      </c>
      <c r="F59" s="12"/>
      <c r="G59" s="17">
        <f t="shared" si="18"/>
        <v>5.845568474376555E-2</v>
      </c>
    </row>
    <row r="60" spans="1:7" ht="20.100000000000001" customHeight="1">
      <c r="A60" s="102" t="s">
        <v>12</v>
      </c>
      <c r="B60" s="104">
        <f t="shared" si="15"/>
        <v>3.2800042488563057</v>
      </c>
      <c r="C60" s="104">
        <f t="shared" si="15"/>
        <v>3.286955143466296</v>
      </c>
      <c r="D60" s="104">
        <f t="shared" si="15"/>
        <v>3.4576541540892731</v>
      </c>
      <c r="E60" s="104">
        <f t="shared" ref="D60:E60" si="29">E40/E20</f>
        <v>3.7048993347537866</v>
      </c>
      <c r="F60" s="12"/>
      <c r="G60" s="17">
        <f t="shared" si="18"/>
        <v>7.1506625488296269E-2</v>
      </c>
    </row>
    <row r="61" spans="1:7" ht="20.100000000000001" customHeight="1">
      <c r="A61" s="103" t="s">
        <v>13</v>
      </c>
      <c r="B61" s="105">
        <f t="shared" si="15"/>
        <v>3.0098826396285179</v>
      </c>
      <c r="C61" s="105">
        <f t="shared" si="15"/>
        <v>3.0420063666403427</v>
      </c>
      <c r="D61" s="105">
        <f t="shared" si="15"/>
        <v>3.2144086186965271</v>
      </c>
      <c r="E61" s="105">
        <f t="shared" ref="D61:E61" si="30">E41/E21</f>
        <v>3.4010951931654323</v>
      </c>
      <c r="F61" s="12"/>
      <c r="G61" s="16">
        <f t="shared" si="18"/>
        <v>5.8078046886462245E-2</v>
      </c>
    </row>
  </sheetData>
  <mergeCells count="13">
    <mergeCell ref="I6:L6"/>
    <mergeCell ref="N6:Q6"/>
    <mergeCell ref="A26:A27"/>
    <mergeCell ref="B26:E26"/>
    <mergeCell ref="G26:G27"/>
    <mergeCell ref="I26:L26"/>
    <mergeCell ref="N26:Q26"/>
    <mergeCell ref="A46:A47"/>
    <mergeCell ref="B46:E46"/>
    <mergeCell ref="G46:G47"/>
    <mergeCell ref="A6:A7"/>
    <mergeCell ref="B6:E6"/>
    <mergeCell ref="G6:G7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06025D05-C39F-470B-9343-8601A24F57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7A3009C8-06DC-41E8-A323-987B76DF9E3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G21</xm:sqref>
        </x14:conditionalFormatting>
        <x14:conditionalFormatting xmlns:xm="http://schemas.microsoft.com/office/excel/2006/main">
          <x14:cfRule type="iconSet" priority="4" id="{391B2A56-CF05-4B22-8683-74B793F133B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53D73275-5EDE-4C3F-B837-B3A66E2253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G41</xm:sqref>
        </x14:conditionalFormatting>
        <x14:conditionalFormatting xmlns:xm="http://schemas.microsoft.com/office/excel/2006/main">
          <x14:cfRule type="iconSet" priority="8" id="{3C67993C-FF3C-40B6-BED1-FCD01ED4A1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" id="{60799EA6-314C-47EA-8A46-5B51DA8CB8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G61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4084-AB77-4152-8962-C9BD8A8D04DE}">
  <dimension ref="A2:Q61"/>
  <sheetViews>
    <sheetView workbookViewId="0">
      <selection activeCell="K53" sqref="K53"/>
    </sheetView>
  </sheetViews>
  <sheetFormatPr defaultRowHeight="15"/>
  <cols>
    <col min="1" max="1" width="45.5703125" bestFit="1" customWidth="1"/>
    <col min="2" max="5" width="10.7109375" customWidth="1"/>
    <col min="6" max="6" width="1.7109375" customWidth="1"/>
    <col min="7" max="7" width="10.7109375" customWidth="1"/>
    <col min="8" max="8" width="1.7109375" customWidth="1"/>
    <col min="13" max="13" width="2" customWidth="1"/>
  </cols>
  <sheetData>
    <row r="2" spans="1:17">
      <c r="A2" s="2" t="s">
        <v>48</v>
      </c>
    </row>
    <row r="4" spans="1:17">
      <c r="A4" s="2" t="s">
        <v>15</v>
      </c>
    </row>
    <row r="5" spans="1:17">
      <c r="A5" s="2"/>
    </row>
    <row r="6" spans="1:17" ht="20.100000000000001" customHeight="1">
      <c r="A6" s="127" t="s">
        <v>16</v>
      </c>
      <c r="B6" s="118" t="s">
        <v>49</v>
      </c>
      <c r="C6" s="118"/>
      <c r="D6" s="118"/>
      <c r="E6" s="118"/>
      <c r="F6" s="3"/>
      <c r="G6" s="119" t="s">
        <v>98</v>
      </c>
      <c r="I6" s="118" t="s">
        <v>19</v>
      </c>
      <c r="J6" s="118"/>
      <c r="K6" s="118"/>
      <c r="L6" s="118"/>
      <c r="N6" s="118" t="s">
        <v>50</v>
      </c>
      <c r="O6" s="118"/>
      <c r="P6" s="118"/>
      <c r="Q6" s="118"/>
    </row>
    <row r="7" spans="1:17" ht="20.100000000000001" customHeight="1">
      <c r="A7" s="127"/>
      <c r="B7" s="128">
        <v>2019</v>
      </c>
      <c r="C7" s="5">
        <v>2020</v>
      </c>
      <c r="D7" s="24">
        <v>2021</v>
      </c>
      <c r="E7" s="8">
        <v>2022</v>
      </c>
      <c r="F7" s="9"/>
      <c r="G7" s="120"/>
      <c r="I7" s="109">
        <v>2019</v>
      </c>
      <c r="J7" s="5">
        <v>2020</v>
      </c>
      <c r="K7" s="24">
        <v>2021</v>
      </c>
      <c r="L7" s="8">
        <v>2022</v>
      </c>
      <c r="N7" s="109">
        <v>2019</v>
      </c>
      <c r="O7" s="5">
        <v>2020</v>
      </c>
      <c r="P7" s="24">
        <v>2021</v>
      </c>
      <c r="Q7" s="8">
        <v>2022</v>
      </c>
    </row>
    <row r="8" spans="1:17" ht="20.100000000000001" customHeight="1">
      <c r="A8" s="102" t="s">
        <v>0</v>
      </c>
      <c r="B8" s="1">
        <v>2398491</v>
      </c>
      <c r="C8" s="1">
        <v>2345664</v>
      </c>
      <c r="D8" s="1">
        <v>2365166</v>
      </c>
      <c r="E8" s="1">
        <v>2205534</v>
      </c>
      <c r="F8" s="1"/>
      <c r="G8" s="17">
        <f>(E8-D8)/D8</f>
        <v>-6.7492937070801798E-2</v>
      </c>
      <c r="I8" s="15">
        <f>B8/$B$21</f>
        <v>8.0215016514790433E-2</v>
      </c>
      <c r="J8" s="15">
        <f>C8/$C$21</f>
        <v>7.7775276631677034E-2</v>
      </c>
      <c r="K8" s="15">
        <f>D8/$D$21</f>
        <v>7.3917778259416311E-2</v>
      </c>
      <c r="L8" s="15">
        <f>E8/$E$21</f>
        <v>7.2660900314471394E-2</v>
      </c>
      <c r="N8" s="15">
        <f>B8/'1'!B8</f>
        <v>0.37913343539493016</v>
      </c>
      <c r="O8" s="15">
        <f>C8/'1'!C8</f>
        <v>0.36337301214158829</v>
      </c>
      <c r="P8" s="15">
        <f>D8/'1'!D8</f>
        <v>0.36235898292282909</v>
      </c>
      <c r="Q8" s="15">
        <f>E8/'1'!E8</f>
        <v>0.36494346400551336</v>
      </c>
    </row>
    <row r="9" spans="1:17" ht="20.100000000000001" customHeight="1">
      <c r="A9" s="102" t="s">
        <v>1</v>
      </c>
      <c r="B9" s="1">
        <v>5110786</v>
      </c>
      <c r="C9" s="1">
        <v>5333692</v>
      </c>
      <c r="D9" s="1">
        <v>5665754</v>
      </c>
      <c r="E9" s="1">
        <v>5321873</v>
      </c>
      <c r="F9" s="1"/>
      <c r="G9" s="17">
        <f t="shared" ref="G9:G21" si="0">(E9-D9)/D9</f>
        <v>-6.0694657763115022E-2</v>
      </c>
      <c r="I9" s="15">
        <f t="shared" ref="I9:I20" si="1">B9/$B$21</f>
        <v>0.17092487876483997</v>
      </c>
      <c r="J9" s="15">
        <f t="shared" ref="J9:J20" si="2">C9/$C$21</f>
        <v>0.17684944253233317</v>
      </c>
      <c r="K9" s="15">
        <f t="shared" ref="K9:K20" si="3">D9/$D$21</f>
        <v>0.17707000178609072</v>
      </c>
      <c r="L9" s="15">
        <f t="shared" ref="L9:L20" si="4">E9/$E$21</f>
        <v>0.17532809901786905</v>
      </c>
      <c r="N9" s="15">
        <f>B9/'1'!B9</f>
        <v>0.40168862475657757</v>
      </c>
      <c r="O9" s="15">
        <f>C9/'1'!C9</f>
        <v>0.3839118820247101</v>
      </c>
      <c r="P9" s="15">
        <f>D9/'1'!D9</f>
        <v>0.38771756512103939</v>
      </c>
      <c r="Q9" s="15">
        <f>E9/'1'!E9</f>
        <v>0.39187234994785586</v>
      </c>
    </row>
    <row r="10" spans="1:17" ht="20.100000000000001" customHeight="1">
      <c r="A10" s="102" t="s">
        <v>2</v>
      </c>
      <c r="B10" s="1">
        <v>908797</v>
      </c>
      <c r="C10" s="1">
        <v>880021</v>
      </c>
      <c r="D10" s="1">
        <v>915245</v>
      </c>
      <c r="E10" s="1">
        <v>894040</v>
      </c>
      <c r="F10" s="1"/>
      <c r="G10" s="17">
        <f t="shared" si="0"/>
        <v>-2.3168659757769779E-2</v>
      </c>
      <c r="I10" s="15">
        <f t="shared" si="1"/>
        <v>3.0393762729813038E-2</v>
      </c>
      <c r="J10" s="15">
        <f t="shared" si="2"/>
        <v>2.9178892082022428E-2</v>
      </c>
      <c r="K10" s="15">
        <f t="shared" si="3"/>
        <v>2.8603859924859178E-2</v>
      </c>
      <c r="L10" s="15">
        <f t="shared" si="4"/>
        <v>2.9453978636080881E-2</v>
      </c>
      <c r="N10" s="15">
        <f>B10/'1'!B10</f>
        <v>0.32898272038620846</v>
      </c>
      <c r="O10" s="15">
        <f>C10/'1'!C10</f>
        <v>0.30008801234969101</v>
      </c>
      <c r="P10" s="15">
        <f>D10/'1'!D10</f>
        <v>0.2907001489002724</v>
      </c>
      <c r="Q10" s="15">
        <f>E10/'1'!E10</f>
        <v>0.2937249490768119</v>
      </c>
    </row>
    <row r="11" spans="1:17" ht="20.100000000000001" customHeight="1">
      <c r="A11" s="102" t="s">
        <v>3</v>
      </c>
      <c r="B11" s="1">
        <v>4212595</v>
      </c>
      <c r="C11" s="1">
        <v>4200302</v>
      </c>
      <c r="D11" s="1">
        <v>4321275</v>
      </c>
      <c r="E11" s="1">
        <v>4163557</v>
      </c>
      <c r="F11" s="1"/>
      <c r="G11" s="17">
        <f t="shared" si="0"/>
        <v>-3.6498024309954816E-2</v>
      </c>
      <c r="I11" s="15">
        <f t="shared" si="1"/>
        <v>0.14088582258391782</v>
      </c>
      <c r="J11" s="15">
        <f t="shared" si="2"/>
        <v>0.13926958421435734</v>
      </c>
      <c r="K11" s="15">
        <f t="shared" si="3"/>
        <v>0.13505142863036221</v>
      </c>
      <c r="L11" s="15">
        <f t="shared" si="4"/>
        <v>0.13716759756622188</v>
      </c>
      <c r="N11" s="15">
        <f>B11/'1'!B11</f>
        <v>0.31087667459122947</v>
      </c>
      <c r="O11" s="15">
        <f>C11/'1'!C11</f>
        <v>0.28939183717395289</v>
      </c>
      <c r="P11" s="15">
        <f>D11/'1'!D11</f>
        <v>0.28343236327931559</v>
      </c>
      <c r="Q11" s="15">
        <f>E11/'1'!E11</f>
        <v>0.28591259565253996</v>
      </c>
    </row>
    <row r="12" spans="1:17" ht="20.100000000000001" customHeight="1">
      <c r="A12" s="102" t="s">
        <v>4</v>
      </c>
      <c r="B12" s="1">
        <v>3170752</v>
      </c>
      <c r="C12" s="1">
        <v>3099695</v>
      </c>
      <c r="D12" s="1">
        <v>3221012</v>
      </c>
      <c r="E12" s="1">
        <v>3185460</v>
      </c>
      <c r="F12" s="1"/>
      <c r="G12" s="17">
        <f t="shared" si="0"/>
        <v>-1.1037524852437681E-2</v>
      </c>
      <c r="I12" s="15">
        <f t="shared" si="1"/>
        <v>0.106042475891844</v>
      </c>
      <c r="J12" s="15">
        <f t="shared" si="2"/>
        <v>0.1027767131604638</v>
      </c>
      <c r="K12" s="15">
        <f t="shared" si="3"/>
        <v>0.10066526019185083</v>
      </c>
      <c r="L12" s="15">
        <f t="shared" si="4"/>
        <v>0.10494437696981142</v>
      </c>
      <c r="N12" s="15">
        <f>B12/'1'!B12</f>
        <v>0.28777496071260505</v>
      </c>
      <c r="O12" s="15">
        <f>C12/'1'!C12</f>
        <v>0.27533003550241619</v>
      </c>
      <c r="P12" s="15">
        <f>D12/'1'!D12</f>
        <v>0.2747916185541408</v>
      </c>
      <c r="Q12" s="15">
        <f>E12/'1'!E12</f>
        <v>0.28184995342847718</v>
      </c>
    </row>
    <row r="13" spans="1:17" ht="20.100000000000001" customHeight="1">
      <c r="A13" s="102" t="s">
        <v>5</v>
      </c>
      <c r="B13" s="1">
        <v>2163720</v>
      </c>
      <c r="C13" s="1">
        <v>2142700</v>
      </c>
      <c r="D13" s="1">
        <v>2223919</v>
      </c>
      <c r="E13" s="1">
        <v>2127920</v>
      </c>
      <c r="F13" s="1"/>
      <c r="G13" s="17">
        <f t="shared" si="0"/>
        <v>-4.3166590150090896E-2</v>
      </c>
      <c r="I13" s="15">
        <f t="shared" si="1"/>
        <v>7.2363346593079719E-2</v>
      </c>
      <c r="J13" s="15">
        <f t="shared" si="2"/>
        <v>7.1045591030383881E-2</v>
      </c>
      <c r="K13" s="15">
        <f t="shared" si="3"/>
        <v>6.9503430841176841E-2</v>
      </c>
      <c r="L13" s="15">
        <f t="shared" si="4"/>
        <v>7.0103921770042987E-2</v>
      </c>
      <c r="N13" s="15">
        <f>B13/'1'!B13</f>
        <v>0.29659010206679048</v>
      </c>
      <c r="O13" s="15">
        <f>C13/'1'!C13</f>
        <v>0.28098824142826534</v>
      </c>
      <c r="P13" s="15">
        <f>D13/'1'!D13</f>
        <v>0.28873050543700385</v>
      </c>
      <c r="Q13" s="15">
        <f>E13/'1'!E13</f>
        <v>0.29814551561357655</v>
      </c>
    </row>
    <row r="14" spans="1:17" ht="20.100000000000001" customHeight="1">
      <c r="A14" s="102" t="s">
        <v>6</v>
      </c>
      <c r="B14" s="1">
        <v>831356</v>
      </c>
      <c r="C14" s="1">
        <v>874424</v>
      </c>
      <c r="D14" s="1">
        <v>928944</v>
      </c>
      <c r="E14" s="1">
        <v>870267</v>
      </c>
      <c r="F14" s="1"/>
      <c r="G14" s="17">
        <f t="shared" si="0"/>
        <v>-6.3165271534129069E-2</v>
      </c>
      <c r="I14" s="15">
        <f t="shared" si="1"/>
        <v>2.7803829686944882E-2</v>
      </c>
      <c r="J14" s="15">
        <f t="shared" si="2"/>
        <v>2.8993312125426985E-2</v>
      </c>
      <c r="K14" s="15">
        <f t="shared" si="3"/>
        <v>2.9031990400426536E-2</v>
      </c>
      <c r="L14" s="15">
        <f t="shared" si="4"/>
        <v>2.867078164923963E-2</v>
      </c>
      <c r="N14" s="15">
        <f>B14/'1'!B14</f>
        <v>0.33384385689170665</v>
      </c>
      <c r="O14" s="15">
        <f>C14/'1'!C14</f>
        <v>0.33037687395130699</v>
      </c>
      <c r="P14" s="15">
        <f>D14/'1'!D14</f>
        <v>0.33705115794392931</v>
      </c>
      <c r="Q14" s="15">
        <f>E14/'1'!E14</f>
        <v>0.34013445650096519</v>
      </c>
    </row>
    <row r="15" spans="1:17" ht="20.100000000000001" customHeight="1">
      <c r="A15" s="102" t="s">
        <v>7</v>
      </c>
      <c r="B15" s="1">
        <v>1282632</v>
      </c>
      <c r="C15" s="1">
        <v>1290788</v>
      </c>
      <c r="D15" s="1">
        <v>1455954</v>
      </c>
      <c r="E15" s="1">
        <v>1398708</v>
      </c>
      <c r="F15" s="1"/>
      <c r="G15" s="17">
        <f t="shared" si="0"/>
        <v>-3.9318549899241322E-2</v>
      </c>
      <c r="I15" s="15">
        <f t="shared" si="1"/>
        <v>4.2896282313504071E-2</v>
      </c>
      <c r="J15" s="15">
        <f t="shared" si="2"/>
        <v>4.2798710204380995E-2</v>
      </c>
      <c r="K15" s="15">
        <f t="shared" si="3"/>
        <v>4.5502465758390835E-2</v>
      </c>
      <c r="L15" s="15">
        <f t="shared" si="4"/>
        <v>4.6080170406374903E-2</v>
      </c>
      <c r="N15" s="15">
        <f>B15/'1'!B15</f>
        <v>0.3827673634653399</v>
      </c>
      <c r="O15" s="15">
        <f>C15/'1'!C15</f>
        <v>0.3582654108571971</v>
      </c>
      <c r="P15" s="15">
        <f>D15/'1'!D15</f>
        <v>0.36718021401028439</v>
      </c>
      <c r="Q15" s="15">
        <f>E15/'1'!E15</f>
        <v>0.36996642098483457</v>
      </c>
    </row>
    <row r="16" spans="1:17" ht="20.100000000000001" customHeight="1">
      <c r="A16" s="102" t="s">
        <v>8</v>
      </c>
      <c r="B16" s="1">
        <v>1343174</v>
      </c>
      <c r="C16" s="1">
        <v>1282802</v>
      </c>
      <c r="D16" s="1">
        <v>1539266</v>
      </c>
      <c r="E16" s="1">
        <v>1477566</v>
      </c>
      <c r="F16" s="1"/>
      <c r="G16" s="17">
        <f t="shared" si="0"/>
        <v>-4.0084040055455003E-2</v>
      </c>
      <c r="I16" s="15">
        <f t="shared" si="1"/>
        <v>4.4921046021117912E-2</v>
      </c>
      <c r="J16" s="15">
        <f t="shared" si="2"/>
        <v>4.2533918077639662E-2</v>
      </c>
      <c r="K16" s="15">
        <f t="shared" si="3"/>
        <v>4.8106189109034511E-2</v>
      </c>
      <c r="L16" s="15">
        <f t="shared" si="4"/>
        <v>4.8678132295422442E-2</v>
      </c>
      <c r="N16" s="15">
        <f>B16/'1'!B16</f>
        <v>0.28591760423997281</v>
      </c>
      <c r="O16" s="15">
        <f>C16/'1'!C16</f>
        <v>0.27374729544794468</v>
      </c>
      <c r="P16" s="15">
        <f>D16/'1'!D16</f>
        <v>0.285641118235544</v>
      </c>
      <c r="Q16" s="15">
        <f>E16/'1'!E16</f>
        <v>0.2861025988767078</v>
      </c>
    </row>
    <row r="17" spans="1:17" ht="20.100000000000001" customHeight="1">
      <c r="A17" s="102" t="s">
        <v>9</v>
      </c>
      <c r="B17" s="1">
        <v>838467</v>
      </c>
      <c r="C17" s="1">
        <v>913105</v>
      </c>
      <c r="D17" s="1">
        <v>1030327</v>
      </c>
      <c r="E17" s="1">
        <v>958324</v>
      </c>
      <c r="F17" s="1"/>
      <c r="G17" s="17">
        <f t="shared" si="0"/>
        <v>-6.9883638883577737E-2</v>
      </c>
      <c r="I17" s="15">
        <f t="shared" si="1"/>
        <v>2.8041649625579913E-2</v>
      </c>
      <c r="J17" s="15">
        <f t="shared" si="2"/>
        <v>3.0275859615344507E-2</v>
      </c>
      <c r="K17" s="15">
        <f t="shared" si="3"/>
        <v>3.2200480947506278E-2</v>
      </c>
      <c r="L17" s="15">
        <f t="shared" si="4"/>
        <v>3.1571802852717525E-2</v>
      </c>
      <c r="N17" s="15">
        <f>B17/'1'!B17</f>
        <v>0.36724533260333975</v>
      </c>
      <c r="O17" s="15">
        <f>C17/'1'!C17</f>
        <v>0.35303176108568174</v>
      </c>
      <c r="P17" s="15">
        <f>D17/'1'!D17</f>
        <v>0.36146738651859861</v>
      </c>
      <c r="Q17" s="15">
        <f>E17/'1'!E17</f>
        <v>0.37239663075562407</v>
      </c>
    </row>
    <row r="18" spans="1:17" ht="20.100000000000001" customHeight="1">
      <c r="A18" s="102" t="s">
        <v>10</v>
      </c>
      <c r="B18" s="1">
        <v>1952176</v>
      </c>
      <c r="C18" s="1">
        <v>2128031</v>
      </c>
      <c r="D18" s="1">
        <v>2277677</v>
      </c>
      <c r="E18" s="1">
        <v>1968934</v>
      </c>
      <c r="F18" s="1"/>
      <c r="G18" s="17">
        <f t="shared" si="0"/>
        <v>-0.1355517046534693</v>
      </c>
      <c r="I18" s="15">
        <f t="shared" si="1"/>
        <v>6.5288479331286856E-2</v>
      </c>
      <c r="J18" s="15">
        <f t="shared" si="2"/>
        <v>7.0559210400886196E-2</v>
      </c>
      <c r="K18" s="15">
        <f t="shared" si="3"/>
        <v>7.1183512460678264E-2</v>
      </c>
      <c r="L18" s="15">
        <f t="shared" si="4"/>
        <v>6.4866158082248299E-2</v>
      </c>
      <c r="N18" s="15">
        <f>B18/'1'!B18</f>
        <v>0.6766301173771162</v>
      </c>
      <c r="O18" s="15">
        <f>C18/'1'!C18</f>
        <v>0.66777217752690665</v>
      </c>
      <c r="P18" s="15">
        <f>D18/'1'!D18</f>
        <v>0.67139055032650186</v>
      </c>
      <c r="Q18" s="15">
        <f>E18/'1'!E18</f>
        <v>0.66195137973917095</v>
      </c>
    </row>
    <row r="19" spans="1:17" ht="20.100000000000001" customHeight="1">
      <c r="A19" s="102" t="s">
        <v>11</v>
      </c>
      <c r="B19" s="1">
        <v>2559173</v>
      </c>
      <c r="C19" s="1">
        <v>2670800</v>
      </c>
      <c r="D19" s="1">
        <v>2897403</v>
      </c>
      <c r="E19" s="1">
        <v>2704446</v>
      </c>
      <c r="F19" s="1"/>
      <c r="G19" s="17">
        <f t="shared" si="0"/>
        <v>-6.6596534896940465E-2</v>
      </c>
      <c r="I19" s="15">
        <f t="shared" si="1"/>
        <v>8.5588857518834049E-2</v>
      </c>
      <c r="J19" s="15">
        <f t="shared" si="2"/>
        <v>8.8555824204951367E-2</v>
      </c>
      <c r="K19" s="15">
        <f t="shared" si="3"/>
        <v>9.0551611380413732E-2</v>
      </c>
      <c r="L19" s="15">
        <f t="shared" si="4"/>
        <v>8.9097461753874979E-2</v>
      </c>
      <c r="N19" s="15">
        <f>B19/'1'!B19</f>
        <v>0.39774106429184108</v>
      </c>
      <c r="O19" s="15">
        <f>C19/'1'!C19</f>
        <v>0.38515372836827089</v>
      </c>
      <c r="P19" s="15">
        <f>D19/'1'!D19</f>
        <v>0.39561643678499919</v>
      </c>
      <c r="Q19" s="15">
        <f>E19/'1'!E19</f>
        <v>0.39462338432094751</v>
      </c>
    </row>
    <row r="20" spans="1:17" ht="20.100000000000001" customHeight="1">
      <c r="A20" s="102" t="s">
        <v>12</v>
      </c>
      <c r="B20" s="1">
        <v>3128654</v>
      </c>
      <c r="C20" s="1">
        <v>2997483</v>
      </c>
      <c r="D20" s="1">
        <v>3155313</v>
      </c>
      <c r="E20" s="1">
        <v>3077165</v>
      </c>
      <c r="F20" s="1"/>
      <c r="G20" s="17">
        <f t="shared" si="0"/>
        <v>-2.4767115021552537E-2</v>
      </c>
      <c r="I20" s="15">
        <f t="shared" si="1"/>
        <v>0.10463455242444736</v>
      </c>
      <c r="J20" s="15">
        <f t="shared" si="2"/>
        <v>9.938766572013262E-2</v>
      </c>
      <c r="K20" s="15">
        <f t="shared" si="3"/>
        <v>9.8611990309793757E-2</v>
      </c>
      <c r="L20" s="15">
        <f t="shared" si="4"/>
        <v>0.1013766186856246</v>
      </c>
      <c r="N20" s="15">
        <f>B20/'1'!B20</f>
        <v>0.41943424677955776</v>
      </c>
      <c r="O20" s="15">
        <f>C20/'1'!C20</f>
        <v>0.41596668917085816</v>
      </c>
      <c r="P20" s="15">
        <f>D20/'1'!D20</f>
        <v>0.4129890833795255</v>
      </c>
      <c r="Q20" s="15">
        <f>E20/'1'!E20</f>
        <v>0.40089212932136131</v>
      </c>
    </row>
    <row r="21" spans="1:17" ht="20.100000000000001" customHeight="1">
      <c r="A21" s="103" t="s">
        <v>13</v>
      </c>
      <c r="B21" s="7">
        <f>SUM(B8:B20)</f>
        <v>29900773</v>
      </c>
      <c r="C21" s="7">
        <f>SUM(C8:C20)</f>
        <v>30159507</v>
      </c>
      <c r="D21" s="7">
        <f t="shared" ref="D21:E21" si="5">SUM(D8:D20)</f>
        <v>31997255</v>
      </c>
      <c r="E21" s="7">
        <f t="shared" si="5"/>
        <v>30353794</v>
      </c>
      <c r="F21" s="1"/>
      <c r="G21" s="16">
        <f t="shared" si="0"/>
        <v>-5.1362562194788269E-2</v>
      </c>
      <c r="I21" s="11">
        <f>SUM(I8:I20)</f>
        <v>1</v>
      </c>
      <c r="J21" s="11">
        <f>SUM(J8:J20)</f>
        <v>0.99999999999999978</v>
      </c>
      <c r="K21" s="11">
        <f>SUM(K8:K20)</f>
        <v>1</v>
      </c>
      <c r="L21" s="11">
        <f>SUM(L8:L20)</f>
        <v>1</v>
      </c>
      <c r="N21" s="11">
        <f>B21/'1'!B21</f>
        <v>0.35905263325755876</v>
      </c>
      <c r="O21" s="11">
        <f>C21/'1'!C21</f>
        <v>0.34456936887729583</v>
      </c>
      <c r="P21" s="11">
        <f>D21/'1'!D21</f>
        <v>0.34675636535122095</v>
      </c>
      <c r="Q21" s="11">
        <f>E21/'1'!E21</f>
        <v>0.34789457482728536</v>
      </c>
    </row>
    <row r="22" spans="1:17" ht="22.5" customHeight="1">
      <c r="A22" s="4" t="s">
        <v>23</v>
      </c>
    </row>
    <row r="23" spans="1:17">
      <c r="A23" s="4"/>
    </row>
    <row r="24" spans="1:17">
      <c r="A24" s="3" t="s">
        <v>17</v>
      </c>
      <c r="E24" s="1"/>
      <c r="F24" s="1"/>
    </row>
    <row r="26" spans="1:17" ht="20.100000000000001" customHeight="1">
      <c r="A26" s="127" t="s">
        <v>16</v>
      </c>
      <c r="B26" s="118" t="s">
        <v>49</v>
      </c>
      <c r="C26" s="118"/>
      <c r="D26" s="118"/>
      <c r="E26" s="118"/>
      <c r="F26" s="3"/>
      <c r="G26" s="119" t="s">
        <v>95</v>
      </c>
      <c r="I26" s="118" t="s">
        <v>19</v>
      </c>
      <c r="J26" s="118"/>
      <c r="K26" s="118"/>
      <c r="L26" s="118"/>
      <c r="N26" s="118" t="s">
        <v>50</v>
      </c>
      <c r="O26" s="118"/>
      <c r="P26" s="118"/>
      <c r="Q26" s="118"/>
    </row>
    <row r="27" spans="1:17" ht="20.100000000000001" customHeight="1">
      <c r="A27" s="127"/>
      <c r="B27" s="129">
        <v>2019</v>
      </c>
      <c r="C27" s="5">
        <v>2020</v>
      </c>
      <c r="D27" s="24">
        <v>201</v>
      </c>
      <c r="E27" s="8">
        <v>2022</v>
      </c>
      <c r="F27" s="9"/>
      <c r="G27" s="120"/>
      <c r="I27" s="109">
        <v>2019</v>
      </c>
      <c r="J27" s="5">
        <v>2020</v>
      </c>
      <c r="K27" s="24">
        <v>2021</v>
      </c>
      <c r="L27" s="8">
        <v>2022</v>
      </c>
      <c r="N27" s="109">
        <v>2019</v>
      </c>
      <c r="O27" s="5">
        <v>2020</v>
      </c>
      <c r="P27" s="24">
        <v>2021</v>
      </c>
      <c r="Q27" s="8">
        <v>2022</v>
      </c>
    </row>
    <row r="28" spans="1:17" ht="20.100000000000001" customHeight="1">
      <c r="A28" s="102" t="s">
        <v>0</v>
      </c>
      <c r="B28" s="1">
        <v>11613943</v>
      </c>
      <c r="C28" s="1">
        <v>11297671</v>
      </c>
      <c r="D28" s="1">
        <v>11896521</v>
      </c>
      <c r="E28" s="1">
        <v>11787250</v>
      </c>
      <c r="F28" s="1"/>
      <c r="G28" s="17">
        <f>(E28-D28)/D28</f>
        <v>-9.1851222723012896E-3</v>
      </c>
      <c r="I28" s="15">
        <f>B28/$B$41</f>
        <v>9.5980387905641548E-2</v>
      </c>
      <c r="J28" s="15">
        <f>C28/$C$41</f>
        <v>9.0997225575047039E-2</v>
      </c>
      <c r="K28" s="15">
        <f>D28/$D$41</f>
        <v>8.6364346421493654E-2</v>
      </c>
      <c r="L28" s="15">
        <f>E28/$E$41</f>
        <v>8.7015927327126361E-2</v>
      </c>
      <c r="N28" s="15">
        <f>B28/'1'!B28</f>
        <v>0.3874624554244176</v>
      </c>
      <c r="O28" s="15">
        <f>C28/'1'!C28</f>
        <v>0.36991173199825078</v>
      </c>
      <c r="P28" s="15">
        <f>D28/'1'!D28</f>
        <v>0.3662532315906547</v>
      </c>
      <c r="Q28" s="15">
        <f>E28/'1'!E28</f>
        <v>0.3657266395473513</v>
      </c>
    </row>
    <row r="29" spans="1:17" ht="20.100000000000001" customHeight="1">
      <c r="A29" s="102" t="s">
        <v>1</v>
      </c>
      <c r="B29" s="1">
        <v>21668670</v>
      </c>
      <c r="C29" s="1">
        <v>23076154</v>
      </c>
      <c r="D29" s="1">
        <v>25697990</v>
      </c>
      <c r="E29" s="1">
        <v>24933038</v>
      </c>
      <c r="F29" s="1"/>
      <c r="G29" s="17">
        <f t="shared" ref="G29:G41" si="6">(E29-D29)/D29</f>
        <v>-2.9766997341037178E-2</v>
      </c>
      <c r="I29" s="15">
        <f t="shared" ref="I29:I40" si="7">B29/$B$41</f>
        <v>0.17907504385025291</v>
      </c>
      <c r="J29" s="15">
        <f t="shared" ref="J29:J40" si="8">C29/$C$41</f>
        <v>0.18586715712844923</v>
      </c>
      <c r="K29" s="15">
        <f t="shared" ref="K29:K40" si="9">D29/$D$41</f>
        <v>0.18655791140082714</v>
      </c>
      <c r="L29" s="15">
        <f t="shared" ref="L29:L40" si="10">E29/$E$41</f>
        <v>0.18406086429425692</v>
      </c>
      <c r="N29" s="15">
        <f>B29/'1'!B29</f>
        <v>0.42419286529975125</v>
      </c>
      <c r="O29" s="15">
        <f>C29/'1'!C29</f>
        <v>0.404171358264517</v>
      </c>
      <c r="P29" s="15">
        <f>D29/'1'!D29</f>
        <v>0.40686408380016459</v>
      </c>
      <c r="Q29" s="15">
        <f>E29/'1'!E29</f>
        <v>0.4064685806607653</v>
      </c>
    </row>
    <row r="30" spans="1:17" ht="20.100000000000001" customHeight="1">
      <c r="A30" s="102" t="s">
        <v>2</v>
      </c>
      <c r="B30" s="1">
        <v>3533989</v>
      </c>
      <c r="C30" s="1">
        <v>3467983</v>
      </c>
      <c r="D30" s="1">
        <v>3741597</v>
      </c>
      <c r="E30" s="1">
        <v>3801620</v>
      </c>
      <c r="F30" s="1"/>
      <c r="G30" s="17">
        <f t="shared" si="6"/>
        <v>1.60420804271545E-2</v>
      </c>
      <c r="I30" s="15">
        <f t="shared" si="7"/>
        <v>2.9205725830949079E-2</v>
      </c>
      <c r="J30" s="15">
        <f t="shared" si="8"/>
        <v>2.7932910361916929E-2</v>
      </c>
      <c r="K30" s="15">
        <f t="shared" si="9"/>
        <v>2.7162611613733241E-2</v>
      </c>
      <c r="L30" s="15">
        <f t="shared" si="10"/>
        <v>2.8064348312401122E-2</v>
      </c>
      <c r="N30" s="15">
        <f>B30/'1'!B30</f>
        <v>0.33061642004918845</v>
      </c>
      <c r="O30" s="15">
        <f>C30/'1'!C30</f>
        <v>0.30537067585342631</v>
      </c>
      <c r="P30" s="15">
        <f>D30/'1'!D30</f>
        <v>0.2972987082084258</v>
      </c>
      <c r="Q30" s="15">
        <f>E30/'1'!E30</f>
        <v>0.29591244288307311</v>
      </c>
    </row>
    <row r="31" spans="1:17" ht="20.100000000000001" customHeight="1">
      <c r="A31" s="102" t="s">
        <v>3</v>
      </c>
      <c r="B31" s="1">
        <v>15361906</v>
      </c>
      <c r="C31" s="1">
        <v>15718069</v>
      </c>
      <c r="D31" s="1">
        <v>16921781</v>
      </c>
      <c r="E31" s="1">
        <v>16679377</v>
      </c>
      <c r="F31" s="1"/>
      <c r="G31" s="17">
        <f t="shared" si="6"/>
        <v>-1.4324969694383825E-2</v>
      </c>
      <c r="I31" s="15">
        <f t="shared" si="7"/>
        <v>0.12695444577694262</v>
      </c>
      <c r="J31" s="15">
        <f t="shared" si="8"/>
        <v>0.1266013738935356</v>
      </c>
      <c r="K31" s="15">
        <f t="shared" si="9"/>
        <v>0.12284587707218347</v>
      </c>
      <c r="L31" s="15">
        <f t="shared" si="10"/>
        <v>0.12313062477624068</v>
      </c>
      <c r="N31" s="15">
        <f>B31/'1'!B31</f>
        <v>0.33267774064564437</v>
      </c>
      <c r="O31" s="15">
        <f>C31/'1'!C31</f>
        <v>0.31136089469332673</v>
      </c>
      <c r="P31" s="15">
        <f>D31/'1'!D31</f>
        <v>0.30544611956025586</v>
      </c>
      <c r="Q31" s="15">
        <f>E31/'1'!E31</f>
        <v>0.30289422611193934</v>
      </c>
    </row>
    <row r="32" spans="1:17" ht="20.100000000000001" customHeight="1">
      <c r="A32" s="102" t="s">
        <v>4</v>
      </c>
      <c r="B32" s="1">
        <v>11865608</v>
      </c>
      <c r="C32" s="1">
        <v>11756501</v>
      </c>
      <c r="D32" s="1">
        <v>12953928</v>
      </c>
      <c r="E32" s="1">
        <v>13178617</v>
      </c>
      <c r="F32" s="1"/>
      <c r="G32" s="17">
        <f t="shared" si="6"/>
        <v>1.7345240764036977E-2</v>
      </c>
      <c r="I32" s="15">
        <f t="shared" si="7"/>
        <v>9.8060207336671409E-2</v>
      </c>
      <c r="J32" s="15">
        <f t="shared" si="8"/>
        <v>9.4692877272693293E-2</v>
      </c>
      <c r="K32" s="15">
        <f t="shared" si="9"/>
        <v>9.40407305052533E-2</v>
      </c>
      <c r="L32" s="15">
        <f t="shared" si="10"/>
        <v>9.7287287462642424E-2</v>
      </c>
      <c r="N32" s="15">
        <f>B32/'1'!B32</f>
        <v>0.33746258488213804</v>
      </c>
      <c r="O32" s="15">
        <f>C32/'1'!C32</f>
        <v>0.31995827220860346</v>
      </c>
      <c r="P32" s="15">
        <f>D32/'1'!D32</f>
        <v>0.31745490425583822</v>
      </c>
      <c r="Q32" s="15">
        <f>E32/'1'!E32</f>
        <v>0.31575790845121765</v>
      </c>
    </row>
    <row r="33" spans="1:17" ht="20.100000000000001" customHeight="1">
      <c r="A33" s="102" t="s">
        <v>5</v>
      </c>
      <c r="B33" s="1">
        <v>7755488</v>
      </c>
      <c r="C33" s="1">
        <v>7871914</v>
      </c>
      <c r="D33" s="1">
        <v>8523917</v>
      </c>
      <c r="E33" s="1">
        <v>8376654</v>
      </c>
      <c r="F33" s="1"/>
      <c r="G33" s="17">
        <f t="shared" si="6"/>
        <v>-1.7276446966811149E-2</v>
      </c>
      <c r="I33" s="15">
        <f t="shared" si="7"/>
        <v>6.4093197860325996E-2</v>
      </c>
      <c r="J33" s="15">
        <f t="shared" si="8"/>
        <v>6.3404425032855968E-2</v>
      </c>
      <c r="K33" s="15">
        <f t="shared" si="9"/>
        <v>6.1880487636348382E-2</v>
      </c>
      <c r="L33" s="15">
        <f t="shared" si="10"/>
        <v>6.1838199385648246E-2</v>
      </c>
      <c r="N33" s="15">
        <f>B33/'1'!B33</f>
        <v>0.34707686138743243</v>
      </c>
      <c r="O33" s="15">
        <f>C33/'1'!C33</f>
        <v>0.32751672747968175</v>
      </c>
      <c r="P33" s="15">
        <f>D33/'1'!D33</f>
        <v>0.33138149133930861</v>
      </c>
      <c r="Q33" s="15">
        <f>E33/'1'!E33</f>
        <v>0.33043817509489098</v>
      </c>
    </row>
    <row r="34" spans="1:17" ht="20.100000000000001" customHeight="1">
      <c r="A34" s="102" t="s">
        <v>6</v>
      </c>
      <c r="B34" s="1">
        <v>3379834</v>
      </c>
      <c r="C34" s="1">
        <v>3566625</v>
      </c>
      <c r="D34" s="1">
        <v>3928562</v>
      </c>
      <c r="E34" s="1">
        <v>3799001</v>
      </c>
      <c r="F34" s="1"/>
      <c r="G34" s="17">
        <f t="shared" si="6"/>
        <v>-3.2979242786546327E-2</v>
      </c>
      <c r="I34" s="15">
        <f t="shared" si="7"/>
        <v>2.7931752237519685E-2</v>
      </c>
      <c r="J34" s="15">
        <f t="shared" si="8"/>
        <v>2.8727423525309079E-2</v>
      </c>
      <c r="K34" s="15">
        <f t="shared" si="9"/>
        <v>2.8519908425859622E-2</v>
      </c>
      <c r="L34" s="15">
        <f t="shared" si="10"/>
        <v>2.8045014310520297E-2</v>
      </c>
      <c r="N34" s="15">
        <f>B34/'1'!B34</f>
        <v>0.36778602072434552</v>
      </c>
      <c r="O34" s="15">
        <f>C34/'1'!C34</f>
        <v>0.35172103055334386</v>
      </c>
      <c r="P34" s="15">
        <f>D34/'1'!D34</f>
        <v>0.35266358920138419</v>
      </c>
      <c r="Q34" s="15">
        <f>E34/'1'!E34</f>
        <v>0.35263221453622196</v>
      </c>
    </row>
    <row r="35" spans="1:17" ht="20.100000000000001" customHeight="1">
      <c r="A35" s="102" t="s">
        <v>7</v>
      </c>
      <c r="B35" s="1">
        <v>5137315</v>
      </c>
      <c r="C35" s="1">
        <v>5315573</v>
      </c>
      <c r="D35" s="1">
        <v>6297665</v>
      </c>
      <c r="E35" s="1">
        <v>6282028</v>
      </c>
      <c r="F35" s="1"/>
      <c r="G35" s="17">
        <f t="shared" si="6"/>
        <v>-2.4829837725569713E-3</v>
      </c>
      <c r="I35" s="15">
        <f t="shared" si="7"/>
        <v>4.245599332573536E-2</v>
      </c>
      <c r="J35" s="15">
        <f t="shared" si="8"/>
        <v>4.2814346013583644E-2</v>
      </c>
      <c r="K35" s="15">
        <f t="shared" si="9"/>
        <v>4.5718720767736705E-2</v>
      </c>
      <c r="L35" s="15">
        <f t="shared" si="10"/>
        <v>4.6375235268190033E-2</v>
      </c>
      <c r="N35" s="15">
        <f>B35/'1'!B35</f>
        <v>0.40978096847233098</v>
      </c>
      <c r="O35" s="15">
        <f>C35/'1'!C35</f>
        <v>0.38999554653286211</v>
      </c>
      <c r="P35" s="15">
        <f>D35/'1'!D35</f>
        <v>0.39598776032172667</v>
      </c>
      <c r="Q35" s="15">
        <f>E35/'1'!E35</f>
        <v>0.39410704067647084</v>
      </c>
    </row>
    <row r="36" spans="1:17" ht="20.100000000000001" customHeight="1">
      <c r="A36" s="102" t="s">
        <v>8</v>
      </c>
      <c r="B36" s="1">
        <v>5194196</v>
      </c>
      <c r="C36" s="1">
        <v>5067873</v>
      </c>
      <c r="D36" s="1">
        <v>6146524</v>
      </c>
      <c r="E36" s="1">
        <v>6083064</v>
      </c>
      <c r="F36" s="1"/>
      <c r="G36" s="17">
        <f t="shared" si="6"/>
        <v>-1.0324534647550388E-2</v>
      </c>
      <c r="I36" s="15">
        <f t="shared" si="7"/>
        <v>4.2926071441708617E-2</v>
      </c>
      <c r="J36" s="15">
        <f t="shared" si="8"/>
        <v>4.0819243414566629E-2</v>
      </c>
      <c r="K36" s="15">
        <f t="shared" si="9"/>
        <v>4.4621492957817234E-2</v>
      </c>
      <c r="L36" s="15">
        <f t="shared" si="10"/>
        <v>4.490644170186079E-2</v>
      </c>
      <c r="N36" s="15">
        <f>B36/'1'!B36</f>
        <v>0.31468484992601187</v>
      </c>
      <c r="O36" s="15">
        <f>C36/'1'!C36</f>
        <v>0.30087848864971578</v>
      </c>
      <c r="P36" s="15">
        <f>D36/'1'!D36</f>
        <v>0.30137112170369112</v>
      </c>
      <c r="Q36" s="15">
        <f>E36/'1'!E36</f>
        <v>0.29671653416101562</v>
      </c>
    </row>
    <row r="37" spans="1:17" ht="20.100000000000001" customHeight="1">
      <c r="A37" s="102" t="s">
        <v>9</v>
      </c>
      <c r="B37" s="1">
        <v>3345087</v>
      </c>
      <c r="C37" s="1">
        <v>3762245</v>
      </c>
      <c r="D37" s="1">
        <v>4404903</v>
      </c>
      <c r="E37" s="1">
        <v>4164688</v>
      </c>
      <c r="F37" s="1"/>
      <c r="G37" s="17">
        <f t="shared" si="6"/>
        <v>-5.4533550455027044E-2</v>
      </c>
      <c r="I37" s="15">
        <f t="shared" si="7"/>
        <v>2.7644594763218552E-2</v>
      </c>
      <c r="J37" s="15">
        <f t="shared" si="8"/>
        <v>3.0303047144282471E-2</v>
      </c>
      <c r="K37" s="15">
        <f t="shared" si="9"/>
        <v>3.1977968066889191E-2</v>
      </c>
      <c r="L37" s="15">
        <f t="shared" si="10"/>
        <v>3.0744591685775327E-2</v>
      </c>
      <c r="N37" s="15">
        <f>B37/'1'!B37</f>
        <v>0.41595822967807783</v>
      </c>
      <c r="O37" s="15">
        <f>C37/'1'!C37</f>
        <v>0.39995192810093783</v>
      </c>
      <c r="P37" s="15">
        <f>D37/'1'!D37</f>
        <v>0.40430578158984976</v>
      </c>
      <c r="Q37" s="15">
        <f>E37/'1'!E37</f>
        <v>0.40416994887279573</v>
      </c>
    </row>
    <row r="38" spans="1:17" ht="20.100000000000001" customHeight="1">
      <c r="A38" s="102" t="s">
        <v>10</v>
      </c>
      <c r="B38" s="1">
        <v>7287269</v>
      </c>
      <c r="C38" s="1">
        <v>8139429</v>
      </c>
      <c r="D38" s="1">
        <v>9164461</v>
      </c>
      <c r="E38" s="1">
        <v>8390571</v>
      </c>
      <c r="F38" s="1"/>
      <c r="G38" s="17">
        <f t="shared" si="6"/>
        <v>-8.4444682562345996E-2</v>
      </c>
      <c r="I38" s="15">
        <f t="shared" si="7"/>
        <v>6.0223724655162895E-2</v>
      </c>
      <c r="J38" s="15">
        <f t="shared" si="8"/>
        <v>6.5559127785282431E-2</v>
      </c>
      <c r="K38" s="15">
        <f t="shared" si="9"/>
        <v>6.6530600380587585E-2</v>
      </c>
      <c r="L38" s="15">
        <f t="shared" si="10"/>
        <v>6.1940937569754939E-2</v>
      </c>
      <c r="N38" s="15">
        <f>B38/'1'!B38</f>
        <v>0.69704855265654941</v>
      </c>
      <c r="O38" s="15">
        <f>C38/'1'!C38</f>
        <v>0.68808831345416077</v>
      </c>
      <c r="P38" s="15">
        <f>D38/'1'!D38</f>
        <v>0.69334175731959269</v>
      </c>
      <c r="Q38" s="15">
        <f>E38/'1'!E38</f>
        <v>0.68560627943197749</v>
      </c>
    </row>
    <row r="39" spans="1:17" ht="20.100000000000001" customHeight="1">
      <c r="A39" s="102" t="s">
        <v>11</v>
      </c>
      <c r="B39" s="1">
        <v>10779766</v>
      </c>
      <c r="C39" s="1">
        <v>11638812</v>
      </c>
      <c r="D39" s="1">
        <v>13189904</v>
      </c>
      <c r="E39" s="1">
        <v>12638514</v>
      </c>
      <c r="F39" s="1"/>
      <c r="G39" s="17">
        <f t="shared" si="6"/>
        <v>-4.1803943379724373E-2</v>
      </c>
      <c r="I39" s="15">
        <f t="shared" si="7"/>
        <v>8.9086550727177319E-2</v>
      </c>
      <c r="J39" s="15">
        <f t="shared" si="8"/>
        <v>9.3744949821035192E-2</v>
      </c>
      <c r="K39" s="15">
        <f t="shared" si="9"/>
        <v>9.5753829066686363E-2</v>
      </c>
      <c r="L39" s="15">
        <f t="shared" si="10"/>
        <v>9.3300134954876587E-2</v>
      </c>
      <c r="N39" s="15">
        <f>B39/'1'!B39</f>
        <v>0.43341675513773847</v>
      </c>
      <c r="O39" s="15">
        <f>C39/'1'!C39</f>
        <v>0.42043092499837625</v>
      </c>
      <c r="P39" s="15">
        <f>D39/'1'!D39</f>
        <v>0.42818416325161068</v>
      </c>
      <c r="Q39" s="15">
        <f>E39/'1'!E39</f>
        <v>0.42248379480517828</v>
      </c>
    </row>
    <row r="40" spans="1:17" ht="20.100000000000001" customHeight="1">
      <c r="A40" s="102" t="s">
        <v>12</v>
      </c>
      <c r="B40" s="1">
        <v>14080222</v>
      </c>
      <c r="C40" s="1">
        <v>13475167</v>
      </c>
      <c r="D40" s="1">
        <v>14880305</v>
      </c>
      <c r="E40" s="1">
        <v>15346411</v>
      </c>
      <c r="F40" s="1"/>
      <c r="G40" s="17">
        <f t="shared" si="6"/>
        <v>3.1323685905631636E-2</v>
      </c>
      <c r="I40" s="15">
        <f t="shared" si="7"/>
        <v>0.11636230428869403</v>
      </c>
      <c r="J40" s="15">
        <f t="shared" si="8"/>
        <v>0.1085358930314425</v>
      </c>
      <c r="K40" s="15">
        <f t="shared" si="9"/>
        <v>0.1080255156845841</v>
      </c>
      <c r="L40" s="15">
        <f t="shared" si="10"/>
        <v>0.11329039295070628</v>
      </c>
      <c r="N40" s="15">
        <f>B40/'1'!B40</f>
        <v>0.43290934815179988</v>
      </c>
      <c r="O40" s="15">
        <f>C40/'1'!C40</f>
        <v>0.43327403688555227</v>
      </c>
      <c r="P40" s="15">
        <f>D40/'1'!D40</f>
        <v>0.4298244633449716</v>
      </c>
      <c r="Q40" s="15">
        <f>E40/'1'!E40</f>
        <v>0.41294236941632567</v>
      </c>
    </row>
    <row r="41" spans="1:17" ht="20.100000000000001" customHeight="1">
      <c r="A41" s="103" t="s">
        <v>13</v>
      </c>
      <c r="B41" s="7">
        <f>SUM(B28:B40)</f>
        <v>121003293</v>
      </c>
      <c r="C41" s="7">
        <f>SUM(C28:C40)</f>
        <v>124154016</v>
      </c>
      <c r="D41" s="7">
        <f t="shared" ref="D41:E41" si="11">SUM(D28:D40)</f>
        <v>137748058</v>
      </c>
      <c r="E41" s="7">
        <f t="shared" si="11"/>
        <v>135460833</v>
      </c>
      <c r="F41" s="1"/>
      <c r="G41" s="16">
        <f t="shared" si="6"/>
        <v>-1.660440831768387E-2</v>
      </c>
      <c r="I41" s="11">
        <f>SUM(I28:I40)</f>
        <v>0.99999999999999989</v>
      </c>
      <c r="J41" s="11">
        <f>SUM(J28:J40)</f>
        <v>1</v>
      </c>
      <c r="K41" s="11">
        <f t="shared" ref="K41:L41" si="12">SUM(K28:K40)</f>
        <v>1</v>
      </c>
      <c r="L41" s="11">
        <f t="shared" si="12"/>
        <v>0.99999999999999989</v>
      </c>
      <c r="N41" s="11">
        <f>B41/'1'!B41</f>
        <v>0.39089615800205219</v>
      </c>
      <c r="O41" s="11">
        <f>C41/'1'!C41</f>
        <v>0.37521515089776697</v>
      </c>
      <c r="P41" s="11">
        <f>D41/'1'!D41</f>
        <v>0.37520097266319624</v>
      </c>
      <c r="Q41" s="11">
        <f>E41/'1'!E41</f>
        <v>0.37071326663047843</v>
      </c>
    </row>
    <row r="42" spans="1:17" ht="22.5" customHeight="1">
      <c r="A42" s="4" t="s">
        <v>23</v>
      </c>
    </row>
    <row r="44" spans="1:17">
      <c r="A44" t="s">
        <v>18</v>
      </c>
    </row>
    <row r="46" spans="1:17" ht="20.100000000000001" customHeight="1">
      <c r="A46" s="127" t="s">
        <v>16</v>
      </c>
      <c r="B46" s="118" t="s">
        <v>49</v>
      </c>
      <c r="C46" s="118"/>
      <c r="D46" s="118"/>
      <c r="E46" s="118"/>
      <c r="F46" s="3"/>
      <c r="G46" s="119" t="s">
        <v>95</v>
      </c>
    </row>
    <row r="47" spans="1:17" ht="20.100000000000001" customHeight="1">
      <c r="A47" s="127"/>
      <c r="B47" s="5">
        <v>2019</v>
      </c>
      <c r="C47" s="5">
        <v>2020</v>
      </c>
      <c r="D47" s="24">
        <v>2021</v>
      </c>
      <c r="E47" s="8">
        <v>2022</v>
      </c>
      <c r="F47" s="9"/>
      <c r="G47" s="120"/>
    </row>
    <row r="48" spans="1:17" ht="20.100000000000001" customHeight="1">
      <c r="A48" s="102" t="s">
        <v>0</v>
      </c>
      <c r="B48" s="104">
        <f t="shared" ref="B48:D61" si="13">B28/B8</f>
        <v>4.8421874420208368</v>
      </c>
      <c r="C48" s="104">
        <f t="shared" si="13"/>
        <v>4.8164063565796296</v>
      </c>
      <c r="D48" s="104">
        <f t="shared" si="13"/>
        <v>5.0298883883837329</v>
      </c>
      <c r="E48" s="104">
        <f t="shared" ref="D48:E48" si="14">E28/E8</f>
        <v>5.3443973205581958</v>
      </c>
      <c r="F48" s="12"/>
      <c r="G48" s="17">
        <f>(E48-D48)/D48</f>
        <v>6.2528014120711919E-2</v>
      </c>
    </row>
    <row r="49" spans="1:7" ht="20.100000000000001" customHeight="1">
      <c r="A49" s="102" t="s">
        <v>1</v>
      </c>
      <c r="B49" s="104">
        <f t="shared" si="13"/>
        <v>4.2397920789483265</v>
      </c>
      <c r="C49" s="104">
        <f t="shared" si="13"/>
        <v>4.3264879186874685</v>
      </c>
      <c r="D49" s="104">
        <f t="shared" si="13"/>
        <v>4.5356699214261686</v>
      </c>
      <c r="E49" s="104">
        <f t="shared" ref="D49:E49" si="15">E29/E9</f>
        <v>4.6850118369979894</v>
      </c>
      <c r="F49" s="12"/>
      <c r="G49" s="17">
        <f t="shared" ref="G49:G61" si="16">(E49-D49)/D49</f>
        <v>3.2926098715063148E-2</v>
      </c>
    </row>
    <row r="50" spans="1:7" ht="20.100000000000001" customHeight="1">
      <c r="A50" s="102" t="s">
        <v>2</v>
      </c>
      <c r="B50" s="104">
        <f t="shared" si="13"/>
        <v>3.8886450989604939</v>
      </c>
      <c r="C50" s="104">
        <f t="shared" si="13"/>
        <v>3.9407957310109647</v>
      </c>
      <c r="D50" s="104">
        <f t="shared" si="13"/>
        <v>4.0880824260170776</v>
      </c>
      <c r="E50" s="104">
        <f t="shared" ref="D50:E50" si="17">E30/E10</f>
        <v>4.2521811104648561</v>
      </c>
      <c r="F50" s="12"/>
      <c r="G50" s="17">
        <f t="shared" si="16"/>
        <v>4.0140747506320712E-2</v>
      </c>
    </row>
    <row r="51" spans="1:7" ht="20.100000000000001" customHeight="1">
      <c r="A51" s="102" t="s">
        <v>3</v>
      </c>
      <c r="B51" s="104">
        <f t="shared" si="13"/>
        <v>3.6466610248552258</v>
      </c>
      <c r="C51" s="104">
        <f t="shared" si="13"/>
        <v>3.742128304107657</v>
      </c>
      <c r="D51" s="104">
        <f t="shared" si="13"/>
        <v>3.9159231939647441</v>
      </c>
      <c r="E51" s="104">
        <f t="shared" ref="D51:E51" si="18">E31/E11</f>
        <v>4.0060402679727938</v>
      </c>
      <c r="F51" s="12"/>
      <c r="G51" s="17">
        <f t="shared" si="16"/>
        <v>2.3012983029631156E-2</v>
      </c>
    </row>
    <row r="52" spans="1:7" ht="20.100000000000001" customHeight="1">
      <c r="A52" s="102" t="s">
        <v>4</v>
      </c>
      <c r="B52" s="104">
        <f t="shared" si="13"/>
        <v>3.7422062652645178</v>
      </c>
      <c r="C52" s="104">
        <f t="shared" si="13"/>
        <v>3.7927928392954793</v>
      </c>
      <c r="D52" s="104">
        <f t="shared" si="13"/>
        <v>4.0216950449113504</v>
      </c>
      <c r="E52" s="104">
        <f t="shared" ref="D52:E52" si="19">E32/E12</f>
        <v>4.1371158325642137</v>
      </c>
      <c r="F52" s="12"/>
      <c r="G52" s="17">
        <f t="shared" si="16"/>
        <v>2.8699537474604176E-2</v>
      </c>
    </row>
    <row r="53" spans="1:7" ht="20.100000000000001" customHeight="1">
      <c r="A53" s="102" t="s">
        <v>5</v>
      </c>
      <c r="B53" s="104">
        <f t="shared" si="13"/>
        <v>3.5843306897380436</v>
      </c>
      <c r="C53" s="104">
        <f t="shared" si="13"/>
        <v>3.6738292808139263</v>
      </c>
      <c r="D53" s="104">
        <f t="shared" si="13"/>
        <v>3.8328360880050036</v>
      </c>
      <c r="E53" s="104">
        <f t="shared" ref="D53:E53" si="20">E33/E13</f>
        <v>3.9365455468250685</v>
      </c>
      <c r="F53" s="12"/>
      <c r="G53" s="17">
        <f t="shared" si="16"/>
        <v>2.7058151311147197E-2</v>
      </c>
    </row>
    <row r="54" spans="1:7" ht="20.100000000000001" customHeight="1">
      <c r="A54" s="102" t="s">
        <v>6</v>
      </c>
      <c r="B54" s="104">
        <f t="shared" si="13"/>
        <v>4.0654472933376313</v>
      </c>
      <c r="C54" s="104">
        <f t="shared" si="13"/>
        <v>4.0788278912747131</v>
      </c>
      <c r="D54" s="104">
        <f t="shared" si="13"/>
        <v>4.2290622470245784</v>
      </c>
      <c r="E54" s="104">
        <f t="shared" ref="D54:E54" si="21">E34/E14</f>
        <v>4.3653281119472531</v>
      </c>
      <c r="F54" s="12"/>
      <c r="G54" s="17">
        <f t="shared" si="16"/>
        <v>3.2221295635586025E-2</v>
      </c>
    </row>
    <row r="55" spans="1:7" ht="20.100000000000001" customHeight="1">
      <c r="A55" s="102" t="s">
        <v>7</v>
      </c>
      <c r="B55" s="104">
        <f t="shared" si="13"/>
        <v>4.0052914631788381</v>
      </c>
      <c r="C55" s="104">
        <f t="shared" si="13"/>
        <v>4.1180836822158247</v>
      </c>
      <c r="D55" s="104">
        <f t="shared" si="13"/>
        <v>4.3254560240227367</v>
      </c>
      <c r="E55" s="104">
        <f t="shared" ref="D55:E55" si="22">E35/E15</f>
        <v>4.4913076925276751</v>
      </c>
      <c r="F55" s="12"/>
      <c r="G55" s="17">
        <f t="shared" si="16"/>
        <v>3.8343163722814606E-2</v>
      </c>
    </row>
    <row r="56" spans="1:7" ht="20.100000000000001" customHeight="1">
      <c r="A56" s="102" t="s">
        <v>8</v>
      </c>
      <c r="B56" s="104">
        <f t="shared" si="13"/>
        <v>3.8671058254552277</v>
      </c>
      <c r="C56" s="104">
        <f t="shared" si="13"/>
        <v>3.9506276104963978</v>
      </c>
      <c r="D56" s="104">
        <f t="shared" si="13"/>
        <v>3.9931525805156483</v>
      </c>
      <c r="E56" s="104">
        <f t="shared" ref="D56:E56" si="23">E36/E16</f>
        <v>4.1169490905989985</v>
      </c>
      <c r="F56" s="12"/>
      <c r="G56" s="17">
        <f t="shared" si="16"/>
        <v>3.1002198785843545E-2</v>
      </c>
    </row>
    <row r="57" spans="1:7" ht="20.100000000000001" customHeight="1">
      <c r="A57" s="102" t="s">
        <v>9</v>
      </c>
      <c r="B57" s="104">
        <f t="shared" si="13"/>
        <v>3.989527315922988</v>
      </c>
      <c r="C57" s="104">
        <f t="shared" si="13"/>
        <v>4.1202764194698309</v>
      </c>
      <c r="D57" s="104">
        <f t="shared" si="13"/>
        <v>4.2752475670345431</v>
      </c>
      <c r="E57" s="104">
        <f t="shared" ref="D57:E57" si="24">E37/E17</f>
        <v>4.3458037156535783</v>
      </c>
      <c r="F57" s="12"/>
      <c r="G57" s="17">
        <f t="shared" si="16"/>
        <v>1.6503406530905363E-2</v>
      </c>
    </row>
    <row r="58" spans="1:7" ht="20.100000000000001" customHeight="1">
      <c r="A58" s="102" t="s">
        <v>10</v>
      </c>
      <c r="B58" s="104">
        <f t="shared" si="13"/>
        <v>3.7328954971273083</v>
      </c>
      <c r="C58" s="104">
        <f t="shared" si="13"/>
        <v>3.8248639235048736</v>
      </c>
      <c r="D58" s="104">
        <f t="shared" si="13"/>
        <v>4.023599922201436</v>
      </c>
      <c r="E58" s="104">
        <f t="shared" ref="D58:E58" si="25">E38/E18</f>
        <v>4.261479054148082</v>
      </c>
      <c r="F58" s="12"/>
      <c r="G58" s="17">
        <f t="shared" si="16"/>
        <v>5.9120970411117559E-2</v>
      </c>
    </row>
    <row r="59" spans="1:7" ht="20.100000000000001" customHeight="1">
      <c r="A59" s="102" t="s">
        <v>11</v>
      </c>
      <c r="B59" s="104">
        <f t="shared" si="13"/>
        <v>4.2122068340045784</v>
      </c>
      <c r="C59" s="104">
        <f t="shared" si="13"/>
        <v>4.3577999101392839</v>
      </c>
      <c r="D59" s="104">
        <f t="shared" si="13"/>
        <v>4.5523194391667294</v>
      </c>
      <c r="E59" s="104">
        <f t="shared" ref="D59:E59" si="26">E39/E19</f>
        <v>4.6732358494124124</v>
      </c>
      <c r="F59" s="12"/>
      <c r="G59" s="17">
        <f t="shared" si="16"/>
        <v>2.656149504917342E-2</v>
      </c>
    </row>
    <row r="60" spans="1:7" ht="20.100000000000001" customHeight="1">
      <c r="A60" s="102" t="s">
        <v>12</v>
      </c>
      <c r="B60" s="104">
        <f t="shared" si="13"/>
        <v>4.5004088019960022</v>
      </c>
      <c r="C60" s="104">
        <f t="shared" si="13"/>
        <v>4.4954940528436689</v>
      </c>
      <c r="D60" s="104">
        <f t="shared" si="13"/>
        <v>4.7159521099808481</v>
      </c>
      <c r="E60" s="104">
        <f t="shared" ref="D60:E60" si="27">E40/E20</f>
        <v>4.9871914570716873</v>
      </c>
      <c r="F60" s="12"/>
      <c r="G60" s="17">
        <f t="shared" si="16"/>
        <v>5.7515288697861842E-2</v>
      </c>
    </row>
    <row r="61" spans="1:7" ht="20.100000000000001" customHeight="1">
      <c r="A61" s="103" t="s">
        <v>13</v>
      </c>
      <c r="B61" s="105">
        <f t="shared" si="13"/>
        <v>4.0468282542394469</v>
      </c>
      <c r="C61" s="105">
        <f t="shared" si="13"/>
        <v>4.1165797570895304</v>
      </c>
      <c r="D61" s="105">
        <f t="shared" si="13"/>
        <v>4.3049961004467416</v>
      </c>
      <c r="E61" s="105">
        <f t="shared" ref="D61:E61" si="28">E41/E21</f>
        <v>4.4627315122452238</v>
      </c>
      <c r="F61" s="12"/>
      <c r="G61" s="16">
        <f t="shared" si="16"/>
        <v>3.6640082387557449E-2</v>
      </c>
    </row>
  </sheetData>
  <mergeCells count="13">
    <mergeCell ref="I6:L6"/>
    <mergeCell ref="N6:Q6"/>
    <mergeCell ref="A26:A27"/>
    <mergeCell ref="B26:E26"/>
    <mergeCell ref="G26:G27"/>
    <mergeCell ref="I26:L26"/>
    <mergeCell ref="N26:Q26"/>
    <mergeCell ref="A46:A47"/>
    <mergeCell ref="B46:E46"/>
    <mergeCell ref="G46:G47"/>
    <mergeCell ref="A6:A7"/>
    <mergeCell ref="B6:E6"/>
    <mergeCell ref="G6:G7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934E91BD-C8C9-4ABC-83D6-83F3C58996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11163248-D776-4299-AFAE-6F6C6D3806E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G21</xm:sqref>
        </x14:conditionalFormatting>
        <x14:conditionalFormatting xmlns:xm="http://schemas.microsoft.com/office/excel/2006/main">
          <x14:cfRule type="iconSet" priority="4" id="{BE7188D4-40D6-4F45-AA20-BF13A3739E8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BE6FEF64-F627-4C91-9F49-61A96EA37F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G41</xm:sqref>
        </x14:conditionalFormatting>
        <x14:conditionalFormatting xmlns:xm="http://schemas.microsoft.com/office/excel/2006/main">
          <x14:cfRule type="iconSet" priority="8" id="{F0E5476D-6B2B-4AE2-B0B0-A800A59736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" id="{D1C35583-C84C-4E7C-80DD-EBA49BFE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G61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EC29-CC15-4C98-BC60-82B21DE2CD06}">
  <dimension ref="A2:Q61"/>
  <sheetViews>
    <sheetView workbookViewId="0">
      <selection activeCell="B48" sqref="B48:D61"/>
    </sheetView>
  </sheetViews>
  <sheetFormatPr defaultRowHeight="15"/>
  <cols>
    <col min="1" max="1" width="45.5703125" bestFit="1" customWidth="1"/>
    <col min="2" max="5" width="10.7109375" customWidth="1"/>
    <col min="6" max="6" width="1.7109375" customWidth="1"/>
    <col min="7" max="7" width="10.7109375" customWidth="1"/>
    <col min="8" max="8" width="1.7109375" customWidth="1"/>
    <col min="13" max="13" width="2" customWidth="1"/>
  </cols>
  <sheetData>
    <row r="2" spans="1:17">
      <c r="A2" s="2" t="s">
        <v>53</v>
      </c>
    </row>
    <row r="4" spans="1:17">
      <c r="A4" s="2" t="s">
        <v>15</v>
      </c>
    </row>
    <row r="5" spans="1:17">
      <c r="A5" s="2"/>
    </row>
    <row r="6" spans="1:17" ht="20.100000000000001" customHeight="1">
      <c r="A6" s="127" t="s">
        <v>16</v>
      </c>
      <c r="B6" s="118" t="s">
        <v>51</v>
      </c>
      <c r="C6" s="118"/>
      <c r="D6" s="118"/>
      <c r="E6" s="118"/>
      <c r="F6" s="3"/>
      <c r="G6" s="119" t="s">
        <v>95</v>
      </c>
      <c r="I6" s="118" t="s">
        <v>19</v>
      </c>
      <c r="J6" s="118"/>
      <c r="K6" s="118"/>
      <c r="L6" s="118"/>
      <c r="N6" s="118" t="s">
        <v>52</v>
      </c>
      <c r="O6" s="118"/>
      <c r="P6" s="118"/>
      <c r="Q6" s="118"/>
    </row>
    <row r="7" spans="1:17" ht="20.100000000000001" customHeight="1">
      <c r="A7" s="127"/>
      <c r="B7" s="5">
        <v>2019</v>
      </c>
      <c r="C7" s="24">
        <v>2020</v>
      </c>
      <c r="D7" s="109">
        <v>2021</v>
      </c>
      <c r="E7" s="8">
        <v>2022</v>
      </c>
      <c r="F7" s="9"/>
      <c r="G7" s="120"/>
      <c r="I7" s="109">
        <v>2019</v>
      </c>
      <c r="J7" s="5">
        <v>2020</v>
      </c>
      <c r="K7" s="24">
        <v>2021</v>
      </c>
      <c r="L7" s="8">
        <v>2022</v>
      </c>
      <c r="N7" s="109">
        <v>2019</v>
      </c>
      <c r="O7" s="5">
        <v>2020</v>
      </c>
      <c r="P7" s="24">
        <v>2021</v>
      </c>
      <c r="Q7" s="8">
        <v>2022</v>
      </c>
    </row>
    <row r="8" spans="1:17" ht="20.100000000000001" customHeight="1">
      <c r="A8" s="102" t="s">
        <v>0</v>
      </c>
      <c r="B8" s="1">
        <v>1203</v>
      </c>
      <c r="C8" s="1">
        <v>1251</v>
      </c>
      <c r="D8" s="1">
        <v>1590</v>
      </c>
      <c r="E8" s="1">
        <v>1443</v>
      </c>
      <c r="F8" s="1"/>
      <c r="G8" s="17">
        <f>(E8-D8)/D8</f>
        <v>-9.2452830188679239E-2</v>
      </c>
      <c r="I8" s="15">
        <f>B8/$B$21</f>
        <v>1.1653589072943912E-2</v>
      </c>
      <c r="J8" s="15">
        <f>C8/$C$21</f>
        <v>1.3060363727475831E-2</v>
      </c>
      <c r="K8" s="15">
        <f>D8/$D$21</f>
        <v>1.3885250196489389E-2</v>
      </c>
      <c r="L8" s="15">
        <f>E8/$E$21</f>
        <v>1.0592302779837188E-2</v>
      </c>
      <c r="N8" s="130">
        <f>B8/'1'!B8</f>
        <v>1.9016019771602271E-4</v>
      </c>
      <c r="O8" s="130">
        <f>C8/'1'!C8</f>
        <v>1.9379571762585219E-4</v>
      </c>
      <c r="P8" s="130">
        <f>D8/'1'!D8</f>
        <v>2.4359845475848131E-4</v>
      </c>
      <c r="Q8" s="130">
        <f>E8/'1'!E8</f>
        <v>2.3876912283372453E-4</v>
      </c>
    </row>
    <row r="9" spans="1:17" ht="20.100000000000001" customHeight="1">
      <c r="A9" s="102" t="s">
        <v>1</v>
      </c>
      <c r="B9" s="1">
        <v>2775</v>
      </c>
      <c r="C9" s="1">
        <v>3210</v>
      </c>
      <c r="D9" s="1">
        <v>2824</v>
      </c>
      <c r="E9" s="1">
        <v>2586</v>
      </c>
      <c r="F9" s="1"/>
      <c r="G9" s="17">
        <f t="shared" ref="G9:G21" si="0">(E9-D9)/D9</f>
        <v>-8.4277620396600569E-2</v>
      </c>
      <c r="I9" s="15">
        <f t="shared" ref="I9:I20" si="1">B9/$B$21</f>
        <v>2.6881720430107527E-2</v>
      </c>
      <c r="J9" s="15">
        <f t="shared" ref="J9:J20" si="2">C9/$C$21</f>
        <v>3.3512204288726956E-2</v>
      </c>
      <c r="K9" s="15">
        <f t="shared" ref="K9:K20" si="3">D9/$D$21</f>
        <v>2.4661601606846564E-2</v>
      </c>
      <c r="L9" s="15">
        <f t="shared" ref="L9:L20" si="4">E9/$E$21</f>
        <v>1.8982463609604275E-2</v>
      </c>
      <c r="N9" s="130">
        <f>B9/'1'!B9</f>
        <v>2.181045995076888E-4</v>
      </c>
      <c r="O9" s="130">
        <f>C9/'1'!C9</f>
        <v>2.3105142578523836E-4</v>
      </c>
      <c r="P9" s="130">
        <f>D9/'1'!D9</f>
        <v>1.9325131375308831E-4</v>
      </c>
      <c r="Q9" s="130">
        <f>E9/'1'!E9</f>
        <v>1.904182788588069E-4</v>
      </c>
    </row>
    <row r="10" spans="1:17" ht="20.100000000000001" customHeight="1">
      <c r="A10" s="102" t="s">
        <v>2</v>
      </c>
      <c r="B10" s="1">
        <v>65</v>
      </c>
      <c r="C10" s="1">
        <v>80</v>
      </c>
      <c r="D10" s="1">
        <v>114</v>
      </c>
      <c r="E10" s="1">
        <v>100</v>
      </c>
      <c r="F10" s="1"/>
      <c r="G10" s="17">
        <f t="shared" si="0"/>
        <v>-0.12280701754385964</v>
      </c>
      <c r="I10" s="15">
        <f t="shared" si="1"/>
        <v>6.2966191998450058E-4</v>
      </c>
      <c r="J10" s="15">
        <f t="shared" si="2"/>
        <v>8.3519512246048484E-4</v>
      </c>
      <c r="K10" s="15">
        <f t="shared" si="3"/>
        <v>9.9554624050301284E-4</v>
      </c>
      <c r="L10" s="15">
        <f t="shared" si="4"/>
        <v>7.3404731669003383E-4</v>
      </c>
      <c r="N10" s="130">
        <f>B10/'1'!B10</f>
        <v>2.3529871715139408E-5</v>
      </c>
      <c r="O10" s="130">
        <f>C10/'1'!C10</f>
        <v>2.7280077393579565E-5</v>
      </c>
      <c r="P10" s="130">
        <f>D10/'1'!D10</f>
        <v>3.6208683985851935E-5</v>
      </c>
      <c r="Q10" s="130">
        <f>E10/'1'!E10</f>
        <v>3.2853669754911625E-5</v>
      </c>
    </row>
    <row r="11" spans="1:17" ht="20.100000000000001" customHeight="1">
      <c r="A11" s="102" t="s">
        <v>3</v>
      </c>
      <c r="B11" s="1">
        <v>592</v>
      </c>
      <c r="C11" s="1">
        <v>816</v>
      </c>
      <c r="D11" s="1">
        <v>951</v>
      </c>
      <c r="E11" s="1">
        <v>709</v>
      </c>
      <c r="F11" s="1"/>
      <c r="G11" s="17">
        <f t="shared" si="0"/>
        <v>-0.25446898002103052</v>
      </c>
      <c r="I11" s="15">
        <f t="shared" si="1"/>
        <v>5.7347670250896057E-3</v>
      </c>
      <c r="J11" s="15">
        <f t="shared" si="2"/>
        <v>8.518990249096945E-3</v>
      </c>
      <c r="K11" s="15">
        <f t="shared" si="3"/>
        <v>8.3049515326172382E-3</v>
      </c>
      <c r="L11" s="15">
        <f t="shared" si="4"/>
        <v>5.20439547533234E-3</v>
      </c>
      <c r="N11" s="130">
        <f>B11/'1'!B11</f>
        <v>4.368779608721176E-5</v>
      </c>
      <c r="O11" s="130">
        <f>C11/'1'!C11</f>
        <v>5.6220657260822096E-5</v>
      </c>
      <c r="P11" s="130">
        <f>D11/'1'!D11</f>
        <v>6.2376075921719663E-5</v>
      </c>
      <c r="Q11" s="130">
        <f>E11/'1'!E11</f>
        <v>4.8687223524897298E-5</v>
      </c>
    </row>
    <row r="12" spans="1:17" ht="20.100000000000001" customHeight="1">
      <c r="A12" s="102" t="s">
        <v>4</v>
      </c>
      <c r="B12" s="1">
        <v>319</v>
      </c>
      <c r="C12" s="1">
        <v>626</v>
      </c>
      <c r="D12" s="1">
        <v>573</v>
      </c>
      <c r="E12" s="1">
        <v>448</v>
      </c>
      <c r="F12" s="1"/>
      <c r="G12" s="17">
        <f t="shared" si="0"/>
        <v>-0.2181500872600349</v>
      </c>
      <c r="I12" s="15">
        <f t="shared" si="1"/>
        <v>3.0901869611547031E-3</v>
      </c>
      <c r="J12" s="15">
        <f t="shared" si="2"/>
        <v>6.5354018332532942E-3</v>
      </c>
      <c r="K12" s="15">
        <f t="shared" si="3"/>
        <v>5.0039297877914595E-3</v>
      </c>
      <c r="L12" s="15">
        <f t="shared" si="4"/>
        <v>3.2885319787713516E-3</v>
      </c>
      <c r="N12" s="130">
        <f>B12/'1'!B12</f>
        <v>2.8952189407219804E-5</v>
      </c>
      <c r="O12" s="130">
        <f>C12/'1'!C12</f>
        <v>5.5604374696385456E-5</v>
      </c>
      <c r="P12" s="130">
        <f>D12/'1'!D12</f>
        <v>4.888389035232488E-5</v>
      </c>
      <c r="Q12" s="130">
        <f>E12/'1'!E12</f>
        <v>3.9639103657229343E-5</v>
      </c>
    </row>
    <row r="13" spans="1:17" ht="20.100000000000001" customHeight="1">
      <c r="A13" s="102" t="s">
        <v>5</v>
      </c>
      <c r="B13" s="1">
        <v>271</v>
      </c>
      <c r="C13" s="1">
        <v>463</v>
      </c>
      <c r="D13" s="1">
        <v>404</v>
      </c>
      <c r="E13" s="1">
        <v>314</v>
      </c>
      <c r="F13" s="1"/>
      <c r="G13" s="17">
        <f t="shared" si="0"/>
        <v>-0.22277227722772278</v>
      </c>
      <c r="I13" s="15">
        <f t="shared" si="1"/>
        <v>2.6252058510123025E-3</v>
      </c>
      <c r="J13" s="15">
        <f t="shared" si="2"/>
        <v>4.8336917712400555E-3</v>
      </c>
      <c r="K13" s="15">
        <f t="shared" si="3"/>
        <v>3.5280761505545369E-3</v>
      </c>
      <c r="L13" s="15">
        <f t="shared" si="4"/>
        <v>2.3049085744067063E-3</v>
      </c>
      <c r="N13" s="130">
        <f>B13/'1'!B13</f>
        <v>3.7147097434095089E-5</v>
      </c>
      <c r="O13" s="130">
        <f>C13/'1'!C13</f>
        <v>6.0716645251919E-5</v>
      </c>
      <c r="P13" s="130">
        <f>D13/'1'!D13</f>
        <v>5.2451156807666803E-5</v>
      </c>
      <c r="Q13" s="130">
        <f>E13/'1'!E13</f>
        <v>4.3994930214793335E-5</v>
      </c>
    </row>
    <row r="14" spans="1:17" ht="20.100000000000001" customHeight="1">
      <c r="A14" s="102" t="s">
        <v>6</v>
      </c>
      <c r="B14" s="1">
        <v>215</v>
      </c>
      <c r="C14" s="1">
        <v>329</v>
      </c>
      <c r="D14" s="1">
        <v>328</v>
      </c>
      <c r="E14" s="1">
        <v>369</v>
      </c>
      <c r="F14" s="1"/>
      <c r="G14" s="17">
        <f t="shared" si="0"/>
        <v>0.125</v>
      </c>
      <c r="I14" s="15">
        <f t="shared" si="1"/>
        <v>2.0827278891795021E-3</v>
      </c>
      <c r="J14" s="15">
        <f t="shared" si="2"/>
        <v>3.4347399411187437E-3</v>
      </c>
      <c r="K14" s="15">
        <f t="shared" si="3"/>
        <v>2.8643786568858616E-3</v>
      </c>
      <c r="L14" s="15">
        <f t="shared" si="4"/>
        <v>2.708634598586225E-3</v>
      </c>
      <c r="N14" s="130">
        <f>B14/'1'!B14</f>
        <v>8.633657450203875E-5</v>
      </c>
      <c r="O14" s="130">
        <f>C14/'1'!C14</f>
        <v>1.2430353184494022E-4</v>
      </c>
      <c r="P14" s="130">
        <f>D14/'1'!D14</f>
        <v>1.1900908968205705E-4</v>
      </c>
      <c r="Q14" s="130">
        <f>E14/'1'!E14</f>
        <v>1.4421966413624341E-4</v>
      </c>
    </row>
    <row r="15" spans="1:17" ht="20.100000000000001" customHeight="1">
      <c r="A15" s="102" t="s">
        <v>7</v>
      </c>
      <c r="B15" s="1">
        <v>358</v>
      </c>
      <c r="C15" s="1">
        <v>497</v>
      </c>
      <c r="D15" s="1">
        <v>586</v>
      </c>
      <c r="E15" s="1">
        <v>451</v>
      </c>
      <c r="F15" s="1"/>
      <c r="G15" s="17">
        <f t="shared" si="0"/>
        <v>-0.23037542662116042</v>
      </c>
      <c r="I15" s="15">
        <f t="shared" si="1"/>
        <v>3.4679841131454035E-3</v>
      </c>
      <c r="J15" s="15">
        <f t="shared" si="2"/>
        <v>5.1886496982857617E-3</v>
      </c>
      <c r="K15" s="15">
        <f t="shared" si="3"/>
        <v>5.117456990655838E-3</v>
      </c>
      <c r="L15" s="15">
        <f t="shared" si="4"/>
        <v>3.3105533982720524E-3</v>
      </c>
      <c r="N15" s="130">
        <f>B15/'1'!B15</f>
        <v>1.0683556633593399E-4</v>
      </c>
      <c r="O15" s="130">
        <f>C15/'1'!C15</f>
        <v>1.3794512282111932E-4</v>
      </c>
      <c r="P15" s="130">
        <f>D15/'1'!D15</f>
        <v>1.477846177901408E-4</v>
      </c>
      <c r="Q15" s="130">
        <f>E15/'1'!E15</f>
        <v>1.1929212949676444E-4</v>
      </c>
    </row>
    <row r="16" spans="1:17" ht="20.100000000000001" customHeight="1">
      <c r="A16" s="102" t="s">
        <v>8</v>
      </c>
      <c r="B16" s="1">
        <v>277</v>
      </c>
      <c r="C16" s="1">
        <v>360</v>
      </c>
      <c r="D16" s="1">
        <v>418</v>
      </c>
      <c r="E16" s="1">
        <v>389</v>
      </c>
      <c r="F16" s="1"/>
      <c r="G16" s="17">
        <f t="shared" si="0"/>
        <v>-6.9377990430622011E-2</v>
      </c>
      <c r="I16" s="15">
        <f t="shared" si="1"/>
        <v>2.6833284897801028E-3</v>
      </c>
      <c r="J16" s="15">
        <f t="shared" si="2"/>
        <v>3.7583780510721818E-3</v>
      </c>
      <c r="K16" s="15">
        <f t="shared" si="3"/>
        <v>3.6503362151777139E-3</v>
      </c>
      <c r="L16" s="15">
        <f t="shared" si="4"/>
        <v>2.8554440619242318E-3</v>
      </c>
      <c r="N16" s="130">
        <f>B16/'1'!B16</f>
        <v>5.8964197024713452E-5</v>
      </c>
      <c r="O16" s="130">
        <f>C16/'1'!C16</f>
        <v>7.6823255936036951E-5</v>
      </c>
      <c r="P16" s="130">
        <f>D16/'1'!D16</f>
        <v>7.75681314486628E-5</v>
      </c>
      <c r="Q16" s="130">
        <f>E16/'1'!E16</f>
        <v>7.5322463404707017E-5</v>
      </c>
    </row>
    <row r="17" spans="1:17" ht="20.100000000000001" customHeight="1">
      <c r="A17" s="102" t="s">
        <v>9</v>
      </c>
      <c r="B17" s="1">
        <v>187</v>
      </c>
      <c r="C17" s="1">
        <v>371</v>
      </c>
      <c r="D17" s="1">
        <v>382</v>
      </c>
      <c r="E17" s="1">
        <v>228</v>
      </c>
      <c r="F17" s="1"/>
      <c r="G17" s="17">
        <f t="shared" si="0"/>
        <v>-0.40314136125654448</v>
      </c>
      <c r="I17" s="15">
        <f t="shared" si="1"/>
        <v>1.8114889082631019E-3</v>
      </c>
      <c r="J17" s="15">
        <f t="shared" si="2"/>
        <v>3.8732173804104982E-3</v>
      </c>
      <c r="K17" s="15">
        <f t="shared" si="3"/>
        <v>3.3359531918609729E-3</v>
      </c>
      <c r="L17" s="15">
        <f t="shared" si="4"/>
        <v>1.6736278820532772E-3</v>
      </c>
      <c r="N17" s="130">
        <f>B17/'1'!B17</f>
        <v>8.1905283328770868E-5</v>
      </c>
      <c r="O17" s="130">
        <f>C17/'1'!C17</f>
        <v>1.4343890720430611E-4</v>
      </c>
      <c r="P17" s="130">
        <f>D17/'1'!D17</f>
        <v>1.3401623140042401E-4</v>
      </c>
      <c r="Q17" s="130">
        <f>E17/'1'!E17</f>
        <v>8.8598878680156489E-5</v>
      </c>
    </row>
    <row r="18" spans="1:17" ht="20.100000000000001" customHeight="1">
      <c r="A18" s="102" t="s">
        <v>10</v>
      </c>
      <c r="B18" s="1">
        <v>133</v>
      </c>
      <c r="C18" s="1">
        <v>233</v>
      </c>
      <c r="D18" s="1">
        <v>234</v>
      </c>
      <c r="E18" s="1">
        <v>253</v>
      </c>
      <c r="F18" s="1"/>
      <c r="G18" s="17">
        <f t="shared" si="0"/>
        <v>8.11965811965812E-2</v>
      </c>
      <c r="I18" s="15">
        <f t="shared" si="1"/>
        <v>1.2883851593529013E-3</v>
      </c>
      <c r="J18" s="15">
        <f t="shared" si="2"/>
        <v>2.4325057941661623E-3</v>
      </c>
      <c r="K18" s="15">
        <f t="shared" si="3"/>
        <v>2.0434896515588159E-3</v>
      </c>
      <c r="L18" s="15">
        <f t="shared" si="4"/>
        <v>1.8571397112257856E-3</v>
      </c>
      <c r="N18" s="130">
        <f>B18/'1'!B18</f>
        <v>4.6098203036589147E-5</v>
      </c>
      <c r="O18" s="130">
        <f>C18/'1'!C18</f>
        <v>7.3114967481098373E-5</v>
      </c>
      <c r="P18" s="130">
        <f>D18/'1'!D18</f>
        <v>6.8976149285610483E-5</v>
      </c>
      <c r="Q18" s="130">
        <f>E18/'1'!E18</f>
        <v>8.5058056325915582E-5</v>
      </c>
    </row>
    <row r="19" spans="1:17" ht="20.100000000000001" customHeight="1">
      <c r="A19" s="102" t="s">
        <v>11</v>
      </c>
      <c r="B19" s="1">
        <v>769</v>
      </c>
      <c r="C19" s="1">
        <v>1263</v>
      </c>
      <c r="D19" s="1">
        <v>1220</v>
      </c>
      <c r="E19" s="1">
        <v>1078</v>
      </c>
      <c r="F19" s="1"/>
      <c r="G19" s="17">
        <f t="shared" si="0"/>
        <v>-0.11639344262295082</v>
      </c>
      <c r="I19" s="15">
        <f t="shared" si="1"/>
        <v>7.4493848687397076E-3</v>
      </c>
      <c r="J19" s="15">
        <f t="shared" si="2"/>
        <v>1.3185642995844904E-2</v>
      </c>
      <c r="K19" s="15">
        <f t="shared" si="3"/>
        <v>1.0654091345733996E-2</v>
      </c>
      <c r="L19" s="15">
        <f t="shared" si="4"/>
        <v>7.9130300739185654E-3</v>
      </c>
      <c r="N19" s="130">
        <f>B19/'1'!B19</f>
        <v>1.1951629625680866E-4</v>
      </c>
      <c r="O19" s="130">
        <f>C19/'1'!C19</f>
        <v>1.821361236068317E-4</v>
      </c>
      <c r="P19" s="130">
        <f>D19/'1'!D19</f>
        <v>1.6658091845618266E-4</v>
      </c>
      <c r="Q19" s="130">
        <f>E19/'1'!E19</f>
        <v>1.572980226996514E-4</v>
      </c>
    </row>
    <row r="20" spans="1:17" ht="20.100000000000001" customHeight="1">
      <c r="A20" s="102" t="s">
        <v>12</v>
      </c>
      <c r="B20" s="1">
        <v>96066</v>
      </c>
      <c r="C20" s="1">
        <v>86287</v>
      </c>
      <c r="D20" s="1">
        <v>104886</v>
      </c>
      <c r="E20" s="1">
        <v>127863</v>
      </c>
      <c r="F20" s="1"/>
      <c r="G20" s="17">
        <f t="shared" si="0"/>
        <v>0.21906641496481893</v>
      </c>
      <c r="I20" s="15">
        <f t="shared" si="1"/>
        <v>0.93060156931124671</v>
      </c>
      <c r="J20" s="15">
        <f t="shared" si="2"/>
        <v>0.90083101914684816</v>
      </c>
      <c r="K20" s="15">
        <f t="shared" si="3"/>
        <v>0.91595493843332465</v>
      </c>
      <c r="L20" s="15">
        <f t="shared" si="4"/>
        <v>0.93857492053937797</v>
      </c>
      <c r="N20" s="130">
        <f>B20/'1'!B20</f>
        <v>1.2878819566217612E-2</v>
      </c>
      <c r="O20" s="130">
        <f>C20/'1'!C20</f>
        <v>1.1974218939185256E-2</v>
      </c>
      <c r="P20" s="130">
        <f>D20/'1'!D20</f>
        <v>1.3728201607683583E-2</v>
      </c>
      <c r="Q20" s="130">
        <f>E20/'1'!E20</f>
        <v>1.6657953126146055E-2</v>
      </c>
    </row>
    <row r="21" spans="1:17" ht="20.100000000000001" customHeight="1">
      <c r="A21" s="103" t="s">
        <v>13</v>
      </c>
      <c r="B21" s="7">
        <f>SUM(B8:B20)</f>
        <v>103230</v>
      </c>
      <c r="C21" s="7">
        <f>SUM(C8:C20)</f>
        <v>95786</v>
      </c>
      <c r="D21" s="7">
        <f t="shared" ref="D21:E21" si="5">SUM(D8:D20)</f>
        <v>114510</v>
      </c>
      <c r="E21" s="7">
        <f t="shared" si="5"/>
        <v>136231</v>
      </c>
      <c r="F21" s="1"/>
      <c r="G21" s="16">
        <f t="shared" si="0"/>
        <v>0.18968649026285914</v>
      </c>
      <c r="I21" s="11">
        <f>SUM(I8:I20)</f>
        <v>1</v>
      </c>
      <c r="J21" s="11">
        <f>SUM(J8:J20)</f>
        <v>1</v>
      </c>
      <c r="K21" s="11">
        <f>SUM(K8:K20)</f>
        <v>1</v>
      </c>
      <c r="L21" s="11">
        <f>SUM(L8:L20)</f>
        <v>1</v>
      </c>
      <c r="N21" s="11">
        <f>B21/'1'!B21</f>
        <v>1.2396001712456663E-3</v>
      </c>
      <c r="O21" s="11">
        <f>C21/'1'!C21</f>
        <v>1.0943455265127729E-3</v>
      </c>
      <c r="P21" s="11">
        <f>D21/'1'!D21</f>
        <v>1.2409524315872818E-3</v>
      </c>
      <c r="Q21" s="11">
        <f>E21/'1'!E21</f>
        <v>1.5613872131864607E-3</v>
      </c>
    </row>
    <row r="22" spans="1:17" ht="22.5" customHeight="1">
      <c r="A22" s="4" t="s">
        <v>23</v>
      </c>
    </row>
    <row r="23" spans="1:17">
      <c r="A23" s="4"/>
    </row>
    <row r="24" spans="1:17">
      <c r="A24" s="3" t="s">
        <v>17</v>
      </c>
      <c r="E24" s="1"/>
      <c r="F24" s="1"/>
    </row>
    <row r="26" spans="1:17" ht="20.100000000000001" customHeight="1">
      <c r="A26" s="127" t="s">
        <v>16</v>
      </c>
      <c r="B26" s="118" t="s">
        <v>51</v>
      </c>
      <c r="C26" s="118"/>
      <c r="D26" s="118"/>
      <c r="E26" s="118"/>
      <c r="F26" s="3"/>
      <c r="G26" s="119" t="s">
        <v>93</v>
      </c>
      <c r="I26" s="118" t="s">
        <v>19</v>
      </c>
      <c r="J26" s="118"/>
      <c r="K26" s="118"/>
      <c r="L26" s="118"/>
      <c r="N26" s="118" t="s">
        <v>52</v>
      </c>
      <c r="O26" s="118"/>
      <c r="P26" s="118"/>
      <c r="Q26" s="118"/>
    </row>
    <row r="27" spans="1:17" ht="20.100000000000001" customHeight="1">
      <c r="A27" s="127"/>
      <c r="B27" s="5">
        <v>2019</v>
      </c>
      <c r="C27" s="24">
        <v>2020</v>
      </c>
      <c r="D27" s="109">
        <v>20212</v>
      </c>
      <c r="E27" s="8">
        <v>2021</v>
      </c>
      <c r="F27" s="9"/>
      <c r="G27" s="120"/>
      <c r="I27" s="109">
        <v>2019</v>
      </c>
      <c r="J27" s="5">
        <v>2020</v>
      </c>
      <c r="K27" s="24">
        <v>2021</v>
      </c>
      <c r="L27" s="8">
        <v>2022</v>
      </c>
      <c r="N27" s="109">
        <v>2019</v>
      </c>
      <c r="O27" s="5">
        <v>2020</v>
      </c>
      <c r="P27" s="24">
        <v>2021</v>
      </c>
      <c r="Q27" s="8">
        <v>2022</v>
      </c>
    </row>
    <row r="28" spans="1:17" ht="20.100000000000001" customHeight="1">
      <c r="A28" s="102" t="s">
        <v>0</v>
      </c>
      <c r="B28" s="1">
        <v>10074</v>
      </c>
      <c r="C28" s="1">
        <v>10502</v>
      </c>
      <c r="D28" s="1">
        <v>13600</v>
      </c>
      <c r="E28" s="1">
        <v>13099</v>
      </c>
      <c r="F28" s="1"/>
      <c r="G28" s="17">
        <f>(E28-D28)/D28</f>
        <v>-3.6838235294117644E-2</v>
      </c>
      <c r="I28" s="15">
        <f>B28/$B$41</f>
        <v>1.4002635397728221E-2</v>
      </c>
      <c r="J28" s="15">
        <f>C28/$C$41</f>
        <v>1.642035611315067E-2</v>
      </c>
      <c r="K28" s="15">
        <f>D28/$D$41</f>
        <v>1.7450394686868063E-2</v>
      </c>
      <c r="L28" s="15">
        <f>E28/$E$41</f>
        <v>1.3225087988886039E-2</v>
      </c>
      <c r="N28" s="130">
        <f>B28/'1'!B28</f>
        <v>3.3608713043843788E-4</v>
      </c>
      <c r="O28" s="130">
        <f>C28/'1'!C28</f>
        <v>3.438596334984113E-4</v>
      </c>
      <c r="P28" s="130">
        <f>D28/'1'!D28</f>
        <v>4.1869752927203711E-4</v>
      </c>
      <c r="Q28" s="130">
        <f>E28/'1'!E28</f>
        <v>4.0642671118630336E-4</v>
      </c>
    </row>
    <row r="29" spans="1:17" ht="20.100000000000001" customHeight="1">
      <c r="A29" s="102" t="s">
        <v>1</v>
      </c>
      <c r="B29" s="1">
        <v>17846</v>
      </c>
      <c r="C29" s="1">
        <v>24272</v>
      </c>
      <c r="D29" s="1">
        <v>22479</v>
      </c>
      <c r="E29" s="1">
        <v>22009</v>
      </c>
      <c r="F29" s="1"/>
      <c r="G29" s="17">
        <f t="shared" ref="G29:G41" si="6">(E29-D29)/D29</f>
        <v>-2.0908403398727703E-2</v>
      </c>
      <c r="I29" s="15">
        <f t="shared" ref="I29:I40" si="7">B29/$B$41</f>
        <v>2.480554211910441E-2</v>
      </c>
      <c r="J29" s="15">
        <f t="shared" ref="J29:J40" si="8">C29/$C$41</f>
        <v>3.7950379316167689E-2</v>
      </c>
      <c r="K29" s="15">
        <f t="shared" ref="K29:K40" si="9">D29/$D$41</f>
        <v>2.8843192806331415E-2</v>
      </c>
      <c r="L29" s="15">
        <f t="shared" ref="L29:L40" si="10">E29/$E$41</f>
        <v>2.2220853618397804E-2</v>
      </c>
      <c r="N29" s="130">
        <f>B29/'1'!B29</f>
        <v>3.4935904576235467E-4</v>
      </c>
      <c r="O29" s="130">
        <f>C29/'1'!C29</f>
        <v>4.2511621337751326E-4</v>
      </c>
      <c r="P29" s="130">
        <f>D29/'1'!D29</f>
        <v>3.5589934231213802E-4</v>
      </c>
      <c r="Q29" s="130">
        <f>E29/'1'!E29</f>
        <v>3.587997175379424E-4</v>
      </c>
    </row>
    <row r="30" spans="1:17" ht="20.100000000000001" customHeight="1">
      <c r="A30" s="102" t="s">
        <v>2</v>
      </c>
      <c r="B30" s="1">
        <v>574</v>
      </c>
      <c r="C30" s="1">
        <v>660</v>
      </c>
      <c r="D30" s="1">
        <v>906</v>
      </c>
      <c r="E30" s="1">
        <v>990</v>
      </c>
      <c r="F30" s="1"/>
      <c r="G30" s="17">
        <f t="shared" si="6"/>
        <v>9.2715231788079472E-2</v>
      </c>
      <c r="I30" s="15">
        <f t="shared" si="7"/>
        <v>7.9784720253087138E-4</v>
      </c>
      <c r="J30" s="15">
        <f t="shared" si="8"/>
        <v>1.031940109948528E-3</v>
      </c>
      <c r="K30" s="15">
        <f t="shared" si="9"/>
        <v>1.1625042342869461E-3</v>
      </c>
      <c r="L30" s="15">
        <f t="shared" si="10"/>
        <v>9.9952951439019611E-4</v>
      </c>
      <c r="N30" s="130">
        <f>B30/'1'!B30</f>
        <v>5.3699608320295899E-5</v>
      </c>
      <c r="O30" s="130">
        <f>C30/'1'!C30</f>
        <v>5.8115811427928384E-5</v>
      </c>
      <c r="P30" s="130">
        <f>D30/'1'!D30</f>
        <v>7.1988680137608033E-5</v>
      </c>
      <c r="Q30" s="130">
        <f>E30/'1'!E30</f>
        <v>7.7060126591885138E-5</v>
      </c>
    </row>
    <row r="31" spans="1:17" ht="20.100000000000001" customHeight="1">
      <c r="A31" s="102" t="s">
        <v>3</v>
      </c>
      <c r="B31" s="1">
        <v>4554</v>
      </c>
      <c r="C31" s="1">
        <v>5929</v>
      </c>
      <c r="D31" s="1">
        <v>6923</v>
      </c>
      <c r="E31" s="1">
        <v>5659</v>
      </c>
      <c r="F31" s="1"/>
      <c r="G31" s="17">
        <f t="shared" si="6"/>
        <v>-0.1825798064422938</v>
      </c>
      <c r="I31" s="15">
        <f t="shared" si="7"/>
        <v>6.3299584674661822E-3</v>
      </c>
      <c r="J31" s="15">
        <f t="shared" si="8"/>
        <v>9.2702619877042779E-3</v>
      </c>
      <c r="K31" s="15">
        <f t="shared" si="9"/>
        <v>8.8830207659696767E-3</v>
      </c>
      <c r="L31" s="15">
        <f t="shared" si="10"/>
        <v>5.7134722443778988E-3</v>
      </c>
      <c r="N31" s="130">
        <f>B31/'1'!B31</f>
        <v>9.8621514211860446E-5</v>
      </c>
      <c r="O31" s="130">
        <f>C31/'1'!C31</f>
        <v>1.1744818938234297E-4</v>
      </c>
      <c r="P31" s="130">
        <f>D31/'1'!D31</f>
        <v>1.2496341169500132E-4</v>
      </c>
      <c r="Q31" s="130">
        <f>E31/'1'!E31</f>
        <v>1.0276633387251004E-4</v>
      </c>
    </row>
    <row r="32" spans="1:17" ht="20.100000000000001" customHeight="1">
      <c r="A32" s="102" t="s">
        <v>4</v>
      </c>
      <c r="B32" s="1">
        <v>2480</v>
      </c>
      <c r="C32" s="1">
        <v>4427</v>
      </c>
      <c r="D32" s="1">
        <v>4114</v>
      </c>
      <c r="E32" s="1">
        <v>3380</v>
      </c>
      <c r="F32" s="1"/>
      <c r="G32" s="17">
        <f t="shared" si="6"/>
        <v>-0.17841516771998056</v>
      </c>
      <c r="I32" s="15">
        <f t="shared" si="7"/>
        <v>3.4471447077988869E-3</v>
      </c>
      <c r="J32" s="15">
        <f t="shared" si="8"/>
        <v>6.9218164647608087E-3</v>
      </c>
      <c r="K32" s="15">
        <f t="shared" si="9"/>
        <v>5.2787443927775892E-3</v>
      </c>
      <c r="L32" s="15">
        <f t="shared" si="10"/>
        <v>3.4125351097362253E-3</v>
      </c>
      <c r="N32" s="130">
        <f>B32/'1'!B32</f>
        <v>7.053218094746618E-5</v>
      </c>
      <c r="O32" s="130">
        <f>C32/'1'!C32</f>
        <v>1.2048272450004363E-4</v>
      </c>
      <c r="P32" s="130">
        <f>D32/'1'!D32</f>
        <v>1.0081957195597493E-4</v>
      </c>
      <c r="Q32" s="130">
        <f>E32/'1'!E32</f>
        <v>8.0984349918137525E-5</v>
      </c>
    </row>
    <row r="33" spans="1:17" ht="20.100000000000001" customHeight="1">
      <c r="A33" s="102" t="s">
        <v>5</v>
      </c>
      <c r="B33" s="1">
        <v>2182</v>
      </c>
      <c r="C33" s="1">
        <v>3298</v>
      </c>
      <c r="D33" s="1">
        <v>2869</v>
      </c>
      <c r="E33" s="1">
        <v>2311</v>
      </c>
      <c r="F33" s="1"/>
      <c r="G33" s="17">
        <f t="shared" si="6"/>
        <v>-0.19449285465318927</v>
      </c>
      <c r="I33" s="15">
        <f t="shared" si="7"/>
        <v>3.0329313517811173E-3</v>
      </c>
      <c r="J33" s="15">
        <f t="shared" si="8"/>
        <v>5.1565734585003725E-3</v>
      </c>
      <c r="K33" s="15">
        <f t="shared" si="9"/>
        <v>3.6812634085753291E-3</v>
      </c>
      <c r="L33" s="15">
        <f t="shared" si="10"/>
        <v>2.3332451593492355E-3</v>
      </c>
      <c r="N33" s="130">
        <f>B33/'1'!B33</f>
        <v>9.7649781876701716E-5</v>
      </c>
      <c r="O33" s="130">
        <f>C33/'1'!C33</f>
        <v>1.3721569712626312E-4</v>
      </c>
      <c r="P33" s="130">
        <f>D33/'1'!D33</f>
        <v>1.1153716051581407E-4</v>
      </c>
      <c r="Q33" s="130">
        <f>E33/'1'!E33</f>
        <v>9.1163204621355146E-5</v>
      </c>
    </row>
    <row r="34" spans="1:17" ht="20.100000000000001" customHeight="1">
      <c r="A34" s="102" t="s">
        <v>6</v>
      </c>
      <c r="B34" s="1">
        <v>1684</v>
      </c>
      <c r="C34" s="1">
        <v>2357</v>
      </c>
      <c r="D34" s="1">
        <v>2546</v>
      </c>
      <c r="E34" s="1">
        <v>3048</v>
      </c>
      <c r="F34" s="1"/>
      <c r="G34" s="17">
        <f t="shared" si="6"/>
        <v>0.19717203456402199</v>
      </c>
      <c r="I34" s="15">
        <f t="shared" si="7"/>
        <v>2.3407224548118249E-3</v>
      </c>
      <c r="J34" s="15">
        <f t="shared" si="8"/>
        <v>3.6852770290131524E-3</v>
      </c>
      <c r="K34" s="15">
        <f t="shared" si="9"/>
        <v>3.2668165347622129E-3</v>
      </c>
      <c r="L34" s="15">
        <f t="shared" si="10"/>
        <v>3.0773393533952706E-3</v>
      </c>
      <c r="N34" s="130">
        <f>B34/'1'!B34</f>
        <v>1.8324913557878815E-4</v>
      </c>
      <c r="O34" s="130">
        <f>C34/'1'!C34</f>
        <v>2.3243443563992049E-4</v>
      </c>
      <c r="P34" s="130">
        <f>D34/'1'!D34</f>
        <v>2.2855220258881601E-4</v>
      </c>
      <c r="Q34" s="130">
        <f>E34/'1'!E34</f>
        <v>2.829225340836721E-4</v>
      </c>
    </row>
    <row r="35" spans="1:17" ht="20.100000000000001" customHeight="1">
      <c r="A35" s="102" t="s">
        <v>7</v>
      </c>
      <c r="B35" s="1">
        <v>2737</v>
      </c>
      <c r="C35" s="1">
        <v>3586</v>
      </c>
      <c r="D35" s="1">
        <v>4135</v>
      </c>
      <c r="E35" s="1">
        <v>3259</v>
      </c>
      <c r="F35" s="1"/>
      <c r="G35" s="17">
        <f t="shared" si="6"/>
        <v>-0.21185006045949215</v>
      </c>
      <c r="I35" s="15">
        <f t="shared" si="7"/>
        <v>3.8043689779215942E-3</v>
      </c>
      <c r="J35" s="15">
        <f t="shared" si="8"/>
        <v>5.6068745973870023E-3</v>
      </c>
      <c r="K35" s="15">
        <f t="shared" si="9"/>
        <v>5.3056898551617241E-3</v>
      </c>
      <c r="L35" s="15">
        <f t="shared" si="10"/>
        <v>3.2903703913107567E-3</v>
      </c>
      <c r="N35" s="130">
        <f>B35/'1'!B35</f>
        <v>2.1831842328312939E-4</v>
      </c>
      <c r="O35" s="130">
        <f>C35/'1'!C35</f>
        <v>2.6309939302251019E-4</v>
      </c>
      <c r="P35" s="130">
        <f>D35/'1'!D35</f>
        <v>2.6000261826094906E-4</v>
      </c>
      <c r="Q35" s="130">
        <f>E35/'1'!E35</f>
        <v>2.0445544743904651E-4</v>
      </c>
    </row>
    <row r="36" spans="1:17" ht="20.100000000000001" customHeight="1">
      <c r="A36" s="102" t="s">
        <v>8</v>
      </c>
      <c r="B36" s="1">
        <v>2047</v>
      </c>
      <c r="C36" s="1">
        <v>2685</v>
      </c>
      <c r="D36" s="1">
        <v>3121</v>
      </c>
      <c r="E36" s="1">
        <v>2865</v>
      </c>
      <c r="F36" s="1"/>
      <c r="G36" s="17">
        <f t="shared" si="6"/>
        <v>-8.2024991989746873E-2</v>
      </c>
      <c r="I36" s="15">
        <f t="shared" si="7"/>
        <v>2.8452843616388391E-3</v>
      </c>
      <c r="J36" s="15">
        <f t="shared" si="8"/>
        <v>4.1981199927451484E-3</v>
      </c>
      <c r="K36" s="15">
        <f t="shared" si="9"/>
        <v>4.0046089571849431E-3</v>
      </c>
      <c r="L36" s="15">
        <f t="shared" si="10"/>
        <v>2.892577837098901E-3</v>
      </c>
      <c r="N36" s="130">
        <f>B36/'1'!B36</f>
        <v>1.2401532167799335E-4</v>
      </c>
      <c r="O36" s="130">
        <f>C36/'1'!C36</f>
        <v>1.5940785059619426E-4</v>
      </c>
      <c r="P36" s="130">
        <f>D36/'1'!D36</f>
        <v>1.5302620974671539E-4</v>
      </c>
      <c r="Q36" s="130">
        <f>E36/'1'!E36</f>
        <v>1.3974748093580961E-4</v>
      </c>
    </row>
    <row r="37" spans="1:17" ht="20.100000000000001" customHeight="1">
      <c r="A37" s="102" t="s">
        <v>9</v>
      </c>
      <c r="B37" s="1">
        <v>1433</v>
      </c>
      <c r="C37" s="1">
        <v>2615</v>
      </c>
      <c r="D37" s="1">
        <v>2664</v>
      </c>
      <c r="E37" s="1">
        <v>1672</v>
      </c>
      <c r="F37" s="1"/>
      <c r="G37" s="17">
        <f t="shared" si="6"/>
        <v>-0.37237237237237236</v>
      </c>
      <c r="I37" s="15">
        <f t="shared" si="7"/>
        <v>1.9918380509176634E-3</v>
      </c>
      <c r="J37" s="15">
        <f t="shared" si="8"/>
        <v>4.0886717992657589E-3</v>
      </c>
      <c r="K37" s="15">
        <f t="shared" si="9"/>
        <v>3.4182243710159208E-3</v>
      </c>
      <c r="L37" s="15">
        <f t="shared" si="10"/>
        <v>1.6880942909701091E-3</v>
      </c>
      <c r="N37" s="130">
        <f>B37/'1'!B37</f>
        <v>1.7819211970531275E-4</v>
      </c>
      <c r="O37" s="130">
        <f>C37/'1'!C37</f>
        <v>2.7799207440875126E-4</v>
      </c>
      <c r="P37" s="130">
        <f>D37/'1'!D37</f>
        <v>2.4451630425354653E-4</v>
      </c>
      <c r="Q37" s="130">
        <f>E37/'1'!E37</f>
        <v>1.6226237223900434E-4</v>
      </c>
    </row>
    <row r="38" spans="1:17" ht="20.100000000000001" customHeight="1">
      <c r="A38" s="102" t="s">
        <v>10</v>
      </c>
      <c r="B38" s="1">
        <v>1062</v>
      </c>
      <c r="C38" s="1">
        <v>1715</v>
      </c>
      <c r="D38" s="1">
        <v>1771</v>
      </c>
      <c r="E38" s="1">
        <v>1878</v>
      </c>
      <c r="F38" s="1"/>
      <c r="G38" s="17">
        <f t="shared" si="6"/>
        <v>6.041784302653868E-2</v>
      </c>
      <c r="I38" s="15">
        <f t="shared" si="7"/>
        <v>1.4761563224525878E-3</v>
      </c>
      <c r="J38" s="15">
        <f t="shared" si="8"/>
        <v>2.6814807402450389E-3</v>
      </c>
      <c r="K38" s="15">
        <f t="shared" si="9"/>
        <v>2.2724006610620106E-3</v>
      </c>
      <c r="L38" s="15">
        <f t="shared" si="10"/>
        <v>1.8960772000250388E-3</v>
      </c>
      <c r="N38" s="130">
        <f>B38/'1'!B38</f>
        <v>1.0158340016283953E-4</v>
      </c>
      <c r="O38" s="130">
        <f>C38/'1'!C38</f>
        <v>1.4498209365471285E-4</v>
      </c>
      <c r="P38" s="130">
        <f>D38/'1'!D38</f>
        <v>1.3398586694984011E-4</v>
      </c>
      <c r="Q38" s="130">
        <f>E38/'1'!E38</f>
        <v>1.5345422770074335E-4</v>
      </c>
    </row>
    <row r="39" spans="1:17" ht="20.100000000000001" customHeight="1">
      <c r="A39" s="102" t="s">
        <v>11</v>
      </c>
      <c r="B39" s="1">
        <v>6008</v>
      </c>
      <c r="C39" s="1">
        <v>9169</v>
      </c>
      <c r="D39" s="1">
        <v>9263</v>
      </c>
      <c r="E39" s="1">
        <v>8407</v>
      </c>
      <c r="F39" s="1"/>
      <c r="G39" s="17">
        <f t="shared" si="6"/>
        <v>-9.2410666090899277E-2</v>
      </c>
      <c r="I39" s="15">
        <f t="shared" si="7"/>
        <v>8.3509860501837542E-3</v>
      </c>
      <c r="J39" s="15">
        <f t="shared" si="8"/>
        <v>1.4336149800178869E-2</v>
      </c>
      <c r="K39" s="15">
        <f t="shared" si="9"/>
        <v>1.1885515145916094E-2</v>
      </c>
      <c r="L39" s="15">
        <f t="shared" si="10"/>
        <v>8.4879238661397759E-3</v>
      </c>
      <c r="N39" s="130">
        <f>B39/'1'!B39</f>
        <v>2.4156070408833853E-4</v>
      </c>
      <c r="O39" s="130">
        <f>C39/'1'!C39</f>
        <v>3.3121345643439485E-4</v>
      </c>
      <c r="P39" s="130">
        <f>D39/'1'!D39</f>
        <v>3.0070498649570685E-4</v>
      </c>
      <c r="Q39" s="130">
        <f>E39/'1'!E39</f>
        <v>2.8103155663135191E-4</v>
      </c>
    </row>
    <row r="40" spans="1:17" ht="20.100000000000001" customHeight="1">
      <c r="A40" s="102" t="s">
        <v>12</v>
      </c>
      <c r="B40" s="1">
        <v>666755</v>
      </c>
      <c r="C40" s="1">
        <v>568357</v>
      </c>
      <c r="D40" s="1">
        <v>704961</v>
      </c>
      <c r="E40" s="1">
        <v>921889</v>
      </c>
      <c r="F40" s="1"/>
      <c r="G40" s="17">
        <f t="shared" si="6"/>
        <v>0.30771631338471206</v>
      </c>
      <c r="I40" s="15">
        <f t="shared" si="7"/>
        <v>0.92677458453566408</v>
      </c>
      <c r="J40" s="15">
        <f t="shared" si="8"/>
        <v>0.88865209859093264</v>
      </c>
      <c r="K40" s="15">
        <f t="shared" si="9"/>
        <v>0.90454762418008805</v>
      </c>
      <c r="L40" s="15">
        <f t="shared" si="10"/>
        <v>0.93076289342592278</v>
      </c>
      <c r="N40" s="130">
        <f>B40/'1'!B40</f>
        <v>2.0499994419615919E-2</v>
      </c>
      <c r="O40" s="130">
        <f>C40/'1'!C40</f>
        <v>1.827467754441647E-2</v>
      </c>
      <c r="P40" s="130">
        <f>D40/'1'!D40</f>
        <v>2.0363123168788175E-2</v>
      </c>
      <c r="Q40" s="130">
        <f>E40/'1'!E40</f>
        <v>2.4806257827895202E-2</v>
      </c>
    </row>
    <row r="41" spans="1:17" ht="20.100000000000001" customHeight="1">
      <c r="A41" s="103" t="s">
        <v>13</v>
      </c>
      <c r="B41" s="7">
        <f>SUM(B28:B40)</f>
        <v>719436</v>
      </c>
      <c r="C41" s="7">
        <f>SUM(C28:C40)</f>
        <v>639572</v>
      </c>
      <c r="D41" s="7">
        <f t="shared" ref="D41:E41" si="11">SUM(D28:D40)</f>
        <v>779352</v>
      </c>
      <c r="E41" s="7">
        <f t="shared" si="11"/>
        <v>990466</v>
      </c>
      <c r="F41" s="1"/>
      <c r="G41" s="16">
        <f t="shared" si="6"/>
        <v>0.27088401646496063</v>
      </c>
      <c r="I41" s="11">
        <f>SUM(I28:I40)</f>
        <v>1</v>
      </c>
      <c r="J41" s="11">
        <f t="shared" ref="J41:K41" si="12">SUM(J28:J40)</f>
        <v>1</v>
      </c>
      <c r="K41" s="11">
        <f t="shared" si="12"/>
        <v>1</v>
      </c>
      <c r="L41" s="11">
        <f t="shared" ref="K41:L41" si="13">SUM(L28:L40)</f>
        <v>1</v>
      </c>
      <c r="N41" s="131">
        <f>B41/'1'!B41</f>
        <v>2.3241083887557044E-3</v>
      </c>
      <c r="O41" s="131">
        <f>C41/'1'!C41</f>
        <v>1.9328984451859102E-3</v>
      </c>
      <c r="P41" s="131">
        <f>D41/'1'!D41</f>
        <v>2.1228148889547854E-3</v>
      </c>
      <c r="Q41" s="131">
        <f>E41/'1'!E41</f>
        <v>2.7105907900804318E-3</v>
      </c>
    </row>
    <row r="42" spans="1:17" ht="22.5" customHeight="1">
      <c r="A42" s="4" t="s">
        <v>23</v>
      </c>
    </row>
    <row r="44" spans="1:17">
      <c r="A44" t="s">
        <v>18</v>
      </c>
    </row>
    <row r="46" spans="1:17" ht="20.100000000000001" customHeight="1">
      <c r="A46" s="127" t="s">
        <v>16</v>
      </c>
      <c r="B46" s="118" t="s">
        <v>51</v>
      </c>
      <c r="C46" s="118"/>
      <c r="D46" s="118"/>
      <c r="E46" s="118"/>
      <c r="F46" s="3"/>
      <c r="G46" s="119" t="s">
        <v>95</v>
      </c>
    </row>
    <row r="47" spans="1:17" ht="20.100000000000001" customHeight="1">
      <c r="A47" s="127"/>
      <c r="B47" s="5">
        <v>2019</v>
      </c>
      <c r="C47" s="5">
        <v>2020</v>
      </c>
      <c r="D47" s="24">
        <v>2021</v>
      </c>
      <c r="E47" s="8">
        <v>2022</v>
      </c>
      <c r="F47" s="9"/>
      <c r="G47" s="120"/>
    </row>
    <row r="48" spans="1:17" ht="20.100000000000001" customHeight="1">
      <c r="A48" s="102" t="s">
        <v>0</v>
      </c>
      <c r="B48" s="104">
        <f t="shared" ref="B48:D61" si="14">B28/B8</f>
        <v>8.3740648379052374</v>
      </c>
      <c r="C48" s="104">
        <f t="shared" si="14"/>
        <v>8.3948840927258193</v>
      </c>
      <c r="D48" s="104">
        <f t="shared" si="14"/>
        <v>8.5534591194968552</v>
      </c>
      <c r="E48" s="104">
        <f t="shared" ref="D48:E48" si="15">E28/E8</f>
        <v>9.0776160776160779</v>
      </c>
      <c r="F48" s="12"/>
      <c r="G48" s="17">
        <f>(E48-D48)/D48</f>
        <v>6.1280114956585592E-2</v>
      </c>
    </row>
    <row r="49" spans="1:7" ht="20.100000000000001" customHeight="1">
      <c r="A49" s="102" t="s">
        <v>1</v>
      </c>
      <c r="B49" s="104">
        <f t="shared" si="14"/>
        <v>6.430990990990991</v>
      </c>
      <c r="C49" s="104">
        <f t="shared" si="14"/>
        <v>7.5613707165109032</v>
      </c>
      <c r="D49" s="104">
        <f t="shared" si="14"/>
        <v>7.9599858356940514</v>
      </c>
      <c r="E49" s="104">
        <f t="shared" ref="D49:E49" si="16">E29/E9</f>
        <v>8.5108275328692962</v>
      </c>
      <c r="F49" s="12"/>
      <c r="G49" s="17">
        <f t="shared" ref="G49:G61" si="17">(E49-D49)/D49</f>
        <v>6.9201341377414086E-2</v>
      </c>
    </row>
    <row r="50" spans="1:7" ht="20.100000000000001" customHeight="1">
      <c r="A50" s="102" t="s">
        <v>2</v>
      </c>
      <c r="B50" s="104">
        <f t="shared" si="14"/>
        <v>8.8307692307692314</v>
      </c>
      <c r="C50" s="104">
        <f t="shared" si="14"/>
        <v>8.25</v>
      </c>
      <c r="D50" s="104">
        <f t="shared" si="14"/>
        <v>7.9473684210526319</v>
      </c>
      <c r="E50" s="104">
        <f t="shared" ref="D50:E50" si="18">E30/E10</f>
        <v>9.9</v>
      </c>
      <c r="F50" s="12"/>
      <c r="G50" s="17">
        <f t="shared" si="17"/>
        <v>0.2456953642384106</v>
      </c>
    </row>
    <row r="51" spans="1:7" ht="20.100000000000001" customHeight="1">
      <c r="A51" s="102" t="s">
        <v>3</v>
      </c>
      <c r="B51" s="104">
        <f t="shared" si="14"/>
        <v>7.6925675675675675</v>
      </c>
      <c r="C51" s="104">
        <f t="shared" si="14"/>
        <v>7.2659313725490193</v>
      </c>
      <c r="D51" s="104">
        <f t="shared" si="14"/>
        <v>7.2797055730809674</v>
      </c>
      <c r="E51" s="104">
        <f t="shared" ref="D51:E51" si="19">E31/E11</f>
        <v>7.981664315937941</v>
      </c>
      <c r="F51" s="12"/>
      <c r="G51" s="17">
        <f t="shared" si="17"/>
        <v>9.6426804052720194E-2</v>
      </c>
    </row>
    <row r="52" spans="1:7" ht="20.100000000000001" customHeight="1">
      <c r="A52" s="102" t="s">
        <v>4</v>
      </c>
      <c r="B52" s="104">
        <f t="shared" si="14"/>
        <v>7.7742946708463947</v>
      </c>
      <c r="C52" s="104">
        <f t="shared" si="14"/>
        <v>7.0718849840255595</v>
      </c>
      <c r="D52" s="104">
        <f t="shared" si="14"/>
        <v>7.179755671902269</v>
      </c>
      <c r="E52" s="104">
        <f t="shared" ref="D52:E52" si="20">E32/E12</f>
        <v>7.5446428571428568</v>
      </c>
      <c r="F52" s="12"/>
      <c r="G52" s="17">
        <f t="shared" si="17"/>
        <v>5.0821671643864065E-2</v>
      </c>
    </row>
    <row r="53" spans="1:7" ht="20.100000000000001" customHeight="1">
      <c r="A53" s="102" t="s">
        <v>5</v>
      </c>
      <c r="B53" s="104">
        <f t="shared" si="14"/>
        <v>8.0516605166051658</v>
      </c>
      <c r="C53" s="104">
        <f t="shared" si="14"/>
        <v>7.1231101511879054</v>
      </c>
      <c r="D53" s="104">
        <f t="shared" si="14"/>
        <v>7.1014851485148514</v>
      </c>
      <c r="E53" s="104">
        <f t="shared" ref="D53:E53" si="21">E33/E13</f>
        <v>7.3598726114649677</v>
      </c>
      <c r="F53" s="12"/>
      <c r="G53" s="17">
        <f t="shared" si="17"/>
        <v>3.6384989554495303E-2</v>
      </c>
    </row>
    <row r="54" spans="1:7" ht="20.100000000000001" customHeight="1">
      <c r="A54" s="102" t="s">
        <v>6</v>
      </c>
      <c r="B54" s="104">
        <f t="shared" si="14"/>
        <v>7.8325581395348838</v>
      </c>
      <c r="C54" s="104">
        <f t="shared" si="14"/>
        <v>7.1641337386018238</v>
      </c>
      <c r="D54" s="104">
        <f t="shared" si="14"/>
        <v>7.7621951219512191</v>
      </c>
      <c r="E54" s="104">
        <f t="shared" ref="D54:E54" si="22">E34/E14</f>
        <v>8.2601626016260159</v>
      </c>
      <c r="F54" s="12"/>
      <c r="G54" s="17">
        <f t="shared" si="17"/>
        <v>6.4152919612464013E-2</v>
      </c>
    </row>
    <row r="55" spans="1:7" ht="20.100000000000001" customHeight="1">
      <c r="A55" s="102" t="s">
        <v>7</v>
      </c>
      <c r="B55" s="104">
        <f t="shared" si="14"/>
        <v>7.6452513966480451</v>
      </c>
      <c r="C55" s="104">
        <f t="shared" si="14"/>
        <v>7.2152917505030185</v>
      </c>
      <c r="D55" s="104">
        <f t="shared" si="14"/>
        <v>7.0563139931740615</v>
      </c>
      <c r="E55" s="104">
        <f t="shared" ref="D55:E55" si="23">E35/E15</f>
        <v>7.2261640798226168</v>
      </c>
      <c r="F55" s="12"/>
      <c r="G55" s="17">
        <f t="shared" si="17"/>
        <v>2.4070653150194292E-2</v>
      </c>
    </row>
    <row r="56" spans="1:7" ht="20.100000000000001" customHeight="1">
      <c r="A56" s="102" t="s">
        <v>8</v>
      </c>
      <c r="B56" s="104">
        <f t="shared" si="14"/>
        <v>7.3898916967509027</v>
      </c>
      <c r="C56" s="104">
        <f t="shared" si="14"/>
        <v>7.458333333333333</v>
      </c>
      <c r="D56" s="104">
        <f t="shared" si="14"/>
        <v>7.4665071770334928</v>
      </c>
      <c r="E56" s="104">
        <f t="shared" ref="D56:E56" si="24">E36/E16</f>
        <v>7.3650385604113113</v>
      </c>
      <c r="F56" s="12"/>
      <c r="G56" s="17">
        <f t="shared" si="17"/>
        <v>-1.3589837150936186E-2</v>
      </c>
    </row>
    <row r="57" spans="1:7" ht="20.100000000000001" customHeight="1">
      <c r="A57" s="102" t="s">
        <v>9</v>
      </c>
      <c r="B57" s="104">
        <f t="shared" si="14"/>
        <v>7.6631016042780749</v>
      </c>
      <c r="C57" s="104">
        <f t="shared" si="14"/>
        <v>7.0485175202156336</v>
      </c>
      <c r="D57" s="104">
        <f t="shared" si="14"/>
        <v>6.9738219895287958</v>
      </c>
      <c r="E57" s="104">
        <f t="shared" ref="D57:E57" si="25">E37/E17</f>
        <v>7.333333333333333</v>
      </c>
      <c r="F57" s="12"/>
      <c r="G57" s="17">
        <f t="shared" si="17"/>
        <v>5.1551551551551507E-2</v>
      </c>
    </row>
    <row r="58" spans="1:7" ht="20.100000000000001" customHeight="1">
      <c r="A58" s="102" t="s">
        <v>10</v>
      </c>
      <c r="B58" s="104">
        <f t="shared" si="14"/>
        <v>7.9849624060150379</v>
      </c>
      <c r="C58" s="104">
        <f t="shared" si="14"/>
        <v>7.3605150214592276</v>
      </c>
      <c r="D58" s="104">
        <f t="shared" si="14"/>
        <v>7.5683760683760681</v>
      </c>
      <c r="E58" s="104">
        <f t="shared" ref="D58:E58" si="26">E38/E18</f>
        <v>7.4229249011857705</v>
      </c>
      <c r="F58" s="12"/>
      <c r="G58" s="17">
        <f t="shared" si="17"/>
        <v>-1.9218279572292288E-2</v>
      </c>
    </row>
    <row r="59" spans="1:7" ht="20.100000000000001" customHeight="1">
      <c r="A59" s="102" t="s">
        <v>11</v>
      </c>
      <c r="B59" s="104">
        <f t="shared" si="14"/>
        <v>7.8127438231469437</v>
      </c>
      <c r="C59" s="104">
        <f t="shared" si="14"/>
        <v>7.2596991290577986</v>
      </c>
      <c r="D59" s="104">
        <f t="shared" si="14"/>
        <v>7.5926229508196723</v>
      </c>
      <c r="E59" s="104">
        <f t="shared" ref="D59:E59" si="27">E39/E19</f>
        <v>7.7987012987012987</v>
      </c>
      <c r="F59" s="12"/>
      <c r="G59" s="17">
        <f t="shared" si="17"/>
        <v>2.7141917782099123E-2</v>
      </c>
    </row>
    <row r="60" spans="1:7" ht="20.100000000000001" customHeight="1">
      <c r="A60" s="102" t="s">
        <v>12</v>
      </c>
      <c r="B60" s="104">
        <f t="shared" si="14"/>
        <v>6.940592925696917</v>
      </c>
      <c r="C60" s="104">
        <f t="shared" si="14"/>
        <v>6.5868207261812328</v>
      </c>
      <c r="D60" s="104">
        <f t="shared" si="14"/>
        <v>6.7212116011669814</v>
      </c>
      <c r="E60" s="104">
        <f t="shared" ref="D60:E60" si="28">E40/E20</f>
        <v>7.2099747385873947</v>
      </c>
      <c r="F60" s="12"/>
      <c r="G60" s="17">
        <f t="shared" si="17"/>
        <v>7.2719498570101709E-2</v>
      </c>
    </row>
    <row r="61" spans="1:7" ht="20.100000000000001" customHeight="1">
      <c r="A61" s="103" t="s">
        <v>13</v>
      </c>
      <c r="B61" s="105">
        <f t="shared" si="14"/>
        <v>6.9692531240918338</v>
      </c>
      <c r="C61" s="105">
        <f t="shared" si="14"/>
        <v>6.6770926857787147</v>
      </c>
      <c r="D61" s="105">
        <f t="shared" si="14"/>
        <v>6.8059732774430177</v>
      </c>
      <c r="E61" s="105">
        <f t="shared" ref="D61:E61" si="29">E41/E21</f>
        <v>7.2704890957271102</v>
      </c>
      <c r="F61" s="12"/>
      <c r="G61" s="16">
        <f t="shared" si="17"/>
        <v>6.8251196316569965E-2</v>
      </c>
    </row>
  </sheetData>
  <mergeCells count="13">
    <mergeCell ref="I6:L6"/>
    <mergeCell ref="N6:Q6"/>
    <mergeCell ref="A26:A27"/>
    <mergeCell ref="B26:E26"/>
    <mergeCell ref="G26:G27"/>
    <mergeCell ref="I26:L26"/>
    <mergeCell ref="N26:Q26"/>
    <mergeCell ref="A46:A47"/>
    <mergeCell ref="B46:E46"/>
    <mergeCell ref="G46:G47"/>
    <mergeCell ref="A6:A7"/>
    <mergeCell ref="B6:E6"/>
    <mergeCell ref="G6:G7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FEDF1872-B8A0-402C-928C-CBEF92F286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3" id="{50357C32-BF8D-43A0-85C7-2184193824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G21</xm:sqref>
        </x14:conditionalFormatting>
        <x14:conditionalFormatting xmlns:xm="http://schemas.microsoft.com/office/excel/2006/main">
          <x14:cfRule type="iconSet" priority="7" id="{B65D233B-E494-4FC8-A8FB-40FFE9542A2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643B3F3D-A33F-49C4-9558-0C5AFBE17AB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G41</xm:sqref>
        </x14:conditionalFormatting>
        <x14:conditionalFormatting xmlns:xm="http://schemas.microsoft.com/office/excel/2006/main">
          <x14:cfRule type="iconSet" priority="6" id="{99F8603D-D913-44AA-B8C3-E6185D89DF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" id="{08E0F749-891B-427E-9132-3C5E5DD272A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G61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65CC-0A2B-4C5D-A316-7C863541EC96}">
  <dimension ref="A2:L61"/>
  <sheetViews>
    <sheetView zoomScaleNormal="100" workbookViewId="0">
      <selection activeCell="G48" sqref="G48"/>
    </sheetView>
  </sheetViews>
  <sheetFormatPr defaultRowHeight="15"/>
  <cols>
    <col min="1" max="1" width="45.5703125" bestFit="1" customWidth="1"/>
    <col min="2" max="5" width="11.85546875" bestFit="1" customWidth="1"/>
    <col min="6" max="6" width="1.7109375" customWidth="1"/>
    <col min="7" max="7" width="10.85546875" customWidth="1"/>
    <col min="8" max="8" width="2.5703125" customWidth="1"/>
  </cols>
  <sheetData>
    <row r="2" spans="1:12">
      <c r="A2" s="2" t="s">
        <v>14</v>
      </c>
    </row>
    <row r="4" spans="1:12">
      <c r="A4" s="2" t="s">
        <v>15</v>
      </c>
    </row>
    <row r="5" spans="1:12">
      <c r="A5" s="2"/>
    </row>
    <row r="6" spans="1:12" ht="20.100000000000001" customHeight="1">
      <c r="A6" s="127" t="s">
        <v>16</v>
      </c>
      <c r="B6" s="118" t="s">
        <v>20</v>
      </c>
      <c r="C6" s="118"/>
      <c r="D6" s="118"/>
      <c r="E6" s="118"/>
      <c r="F6" s="3"/>
      <c r="G6" s="119" t="s">
        <v>96</v>
      </c>
      <c r="I6" s="118" t="s">
        <v>19</v>
      </c>
      <c r="J6" s="118"/>
      <c r="K6" s="118"/>
      <c r="L6" s="118"/>
    </row>
    <row r="7" spans="1:12" ht="20.100000000000001" customHeight="1">
      <c r="A7" s="127"/>
      <c r="B7" s="5">
        <v>2019</v>
      </c>
      <c r="C7" s="24">
        <v>2020</v>
      </c>
      <c r="D7" s="109">
        <v>2021</v>
      </c>
      <c r="E7" s="8">
        <v>2022</v>
      </c>
      <c r="F7" s="9"/>
      <c r="G7" s="120"/>
      <c r="I7" s="109">
        <v>2019</v>
      </c>
      <c r="J7" s="5">
        <v>2020</v>
      </c>
      <c r="K7" s="24">
        <v>2021</v>
      </c>
      <c r="L7" s="8">
        <v>2022</v>
      </c>
    </row>
    <row r="8" spans="1:12" ht="20.100000000000001" customHeight="1">
      <c r="A8" s="102" t="s">
        <v>0</v>
      </c>
      <c r="B8" s="1">
        <v>6326245</v>
      </c>
      <c r="C8" s="1">
        <v>6455251</v>
      </c>
      <c r="D8" s="1">
        <v>6527135</v>
      </c>
      <c r="E8" s="1">
        <v>6043495</v>
      </c>
      <c r="F8" s="1"/>
      <c r="G8" s="17">
        <f>(E8-D8)/D8</f>
        <v>-7.4096828087667863E-2</v>
      </c>
      <c r="I8" s="15">
        <f>B8/$B$21</f>
        <v>7.5966428221854496E-2</v>
      </c>
      <c r="J8" s="15">
        <f>C8/$C$21</f>
        <v>7.3750600864083513E-2</v>
      </c>
      <c r="K8" s="15">
        <f>D8/$D$21</f>
        <v>7.0734993009767294E-2</v>
      </c>
      <c r="L8" s="15">
        <f>E8/$E$21</f>
        <v>6.9266435803571211E-2</v>
      </c>
    </row>
    <row r="9" spans="1:12" ht="20.100000000000001" customHeight="1">
      <c r="A9" s="102" t="s">
        <v>1</v>
      </c>
      <c r="B9" s="1">
        <v>12723253</v>
      </c>
      <c r="C9" s="1">
        <v>13893011</v>
      </c>
      <c r="D9" s="1">
        <v>14613096</v>
      </c>
      <c r="E9" s="1">
        <v>13580629</v>
      </c>
      <c r="F9" s="1"/>
      <c r="G9" s="17">
        <f t="shared" ref="G9:G21" si="0">(E9-D9)/D9</f>
        <v>-7.0653542548409998E-2</v>
      </c>
      <c r="I9" s="15">
        <f t="shared" ref="I9:I20" si="1">B9/$B$21</f>
        <v>0.15278258837161615</v>
      </c>
      <c r="J9" s="15">
        <f t="shared" ref="J9:J20" si="2">C9/$C$21</f>
        <v>0.15872626936757714</v>
      </c>
      <c r="K9" s="15">
        <f t="shared" ref="K9:K20" si="3">D9/$D$21</f>
        <v>0.15836308631751272</v>
      </c>
      <c r="L9" s="15">
        <f t="shared" ref="L9:L20" si="4">E9/$E$21</f>
        <v>0.15565194755693806</v>
      </c>
    </row>
    <row r="10" spans="1:12" ht="20.100000000000001" customHeight="1">
      <c r="A10" s="102" t="s">
        <v>2</v>
      </c>
      <c r="B10" s="1">
        <v>2762446</v>
      </c>
      <c r="C10" s="1">
        <v>2932543</v>
      </c>
      <c r="D10" s="1">
        <v>3148416</v>
      </c>
      <c r="E10" s="1">
        <v>3043800</v>
      </c>
      <c r="F10" s="1"/>
      <c r="G10" s="17">
        <f t="shared" si="0"/>
        <v>-3.3228137577753385E-2</v>
      </c>
      <c r="I10" s="15">
        <f t="shared" si="1"/>
        <v>3.3171835073688906E-2</v>
      </c>
      <c r="J10" s="15">
        <f t="shared" si="2"/>
        <v>3.3504012208008957E-2</v>
      </c>
      <c r="K10" s="15">
        <f t="shared" si="3"/>
        <v>3.4119592095435365E-2</v>
      </c>
      <c r="L10" s="15">
        <f t="shared" si="4"/>
        <v>3.4885968681848838E-2</v>
      </c>
    </row>
    <row r="11" spans="1:12" ht="20.100000000000001" customHeight="1">
      <c r="A11" s="102" t="s">
        <v>3</v>
      </c>
      <c r="B11" s="1">
        <v>13550695</v>
      </c>
      <c r="C11" s="1">
        <v>14514238</v>
      </c>
      <c r="D11" s="1">
        <v>15246230</v>
      </c>
      <c r="E11" s="1">
        <v>14562342</v>
      </c>
      <c r="F11" s="1"/>
      <c r="G11" s="17">
        <f t="shared" si="0"/>
        <v>-4.4856203795954806E-2</v>
      </c>
      <c r="I11" s="15">
        <f t="shared" si="1"/>
        <v>0.16271862677998444</v>
      </c>
      <c r="J11" s="15">
        <f t="shared" si="2"/>
        <v>0.16582372607731499</v>
      </c>
      <c r="K11" s="15">
        <f t="shared" si="3"/>
        <v>0.16522440128407095</v>
      </c>
      <c r="L11" s="15">
        <f t="shared" si="4"/>
        <v>0.16690367532241671</v>
      </c>
    </row>
    <row r="12" spans="1:12" ht="20.100000000000001" customHeight="1">
      <c r="A12" s="102" t="s">
        <v>4</v>
      </c>
      <c r="B12" s="1">
        <v>11018165</v>
      </c>
      <c r="C12" s="1">
        <v>11258107</v>
      </c>
      <c r="D12" s="1">
        <v>11721653</v>
      </c>
      <c r="E12" s="1">
        <v>11301971</v>
      </c>
      <c r="F12" s="1"/>
      <c r="G12" s="17">
        <f t="shared" si="0"/>
        <v>-3.5803994538995479E-2</v>
      </c>
      <c r="I12" s="15">
        <f t="shared" si="1"/>
        <v>0.13230765495314353</v>
      </c>
      <c r="J12" s="15">
        <f t="shared" si="2"/>
        <v>0.12862275314192192</v>
      </c>
      <c r="K12" s="15">
        <f t="shared" si="3"/>
        <v>0.12702832759210861</v>
      </c>
      <c r="L12" s="15">
        <f t="shared" si="4"/>
        <v>0.12953551690293835</v>
      </c>
    </row>
    <row r="13" spans="1:12" ht="20.100000000000001" customHeight="1">
      <c r="A13" s="102" t="s">
        <v>5</v>
      </c>
      <c r="B13" s="1">
        <v>7295321</v>
      </c>
      <c r="C13" s="1">
        <v>7625586</v>
      </c>
      <c r="D13" s="1">
        <v>7702404</v>
      </c>
      <c r="E13" s="1">
        <v>7137186</v>
      </c>
      <c r="F13" s="1"/>
      <c r="G13" s="17">
        <f t="shared" si="0"/>
        <v>-7.3382024625039149E-2</v>
      </c>
      <c r="I13" s="15">
        <f t="shared" si="1"/>
        <v>8.7603227365030567E-2</v>
      </c>
      <c r="J13" s="15">
        <f t="shared" si="2"/>
        <v>8.7121561878963832E-2</v>
      </c>
      <c r="K13" s="15">
        <f t="shared" si="3"/>
        <v>8.3471460770828801E-2</v>
      </c>
      <c r="L13" s="15">
        <f t="shared" si="4"/>
        <v>8.1801579365441218E-2</v>
      </c>
    </row>
    <row r="14" spans="1:12" ht="20.100000000000001" customHeight="1">
      <c r="A14" s="102" t="s">
        <v>6</v>
      </c>
      <c r="B14" s="1">
        <v>2490254</v>
      </c>
      <c r="C14" s="1">
        <v>2646747</v>
      </c>
      <c r="D14" s="1">
        <v>2756092</v>
      </c>
      <c r="E14" s="1">
        <v>2558597</v>
      </c>
      <c r="F14" s="1"/>
      <c r="G14" s="17">
        <f t="shared" si="0"/>
        <v>-7.1657622459627618E-2</v>
      </c>
      <c r="I14" s="15">
        <f t="shared" si="1"/>
        <v>2.9903315749735593E-2</v>
      </c>
      <c r="J14" s="15">
        <f t="shared" si="2"/>
        <v>3.0238821323169376E-2</v>
      </c>
      <c r="K14" s="15">
        <f t="shared" si="3"/>
        <v>2.9867951000596062E-2</v>
      </c>
      <c r="L14" s="15">
        <f t="shared" si="4"/>
        <v>2.9324901377052497E-2</v>
      </c>
    </row>
    <row r="15" spans="1:12" ht="20.100000000000001" customHeight="1">
      <c r="A15" s="102" t="s">
        <v>7</v>
      </c>
      <c r="B15" s="1">
        <v>3350944</v>
      </c>
      <c r="C15" s="1">
        <v>3602882</v>
      </c>
      <c r="D15" s="1">
        <v>3965230</v>
      </c>
      <c r="E15" s="1">
        <v>3780635</v>
      </c>
      <c r="F15" s="1"/>
      <c r="G15" s="17">
        <f t="shared" si="0"/>
        <v>-4.6553415564796995E-2</v>
      </c>
      <c r="I15" s="15">
        <f t="shared" si="1"/>
        <v>4.0238600757867261E-2</v>
      </c>
      <c r="J15" s="15">
        <f t="shared" si="2"/>
        <v>4.1162568634804587E-2</v>
      </c>
      <c r="K15" s="15">
        <f t="shared" si="3"/>
        <v>4.297145935117315E-2</v>
      </c>
      <c r="L15" s="15">
        <f t="shared" si="4"/>
        <v>4.3331071097805894E-2</v>
      </c>
    </row>
    <row r="16" spans="1:12" ht="20.100000000000001" customHeight="1">
      <c r="A16" s="102" t="s">
        <v>8</v>
      </c>
      <c r="B16" s="1">
        <v>4697766</v>
      </c>
      <c r="C16" s="1">
        <v>4686081</v>
      </c>
      <c r="D16" s="1">
        <v>5388811</v>
      </c>
      <c r="E16" s="1">
        <v>5164462</v>
      </c>
      <c r="F16" s="1"/>
      <c r="G16" s="17">
        <f t="shared" si="0"/>
        <v>-4.1632374933913995E-2</v>
      </c>
      <c r="I16" s="15">
        <f t="shared" si="1"/>
        <v>5.6411426310879281E-2</v>
      </c>
      <c r="J16" s="15">
        <f t="shared" si="2"/>
        <v>5.3538009513149111E-2</v>
      </c>
      <c r="K16" s="15">
        <f t="shared" si="3"/>
        <v>5.839890065334287E-2</v>
      </c>
      <c r="L16" s="15">
        <f t="shared" si="4"/>
        <v>5.9191556472369539E-2</v>
      </c>
    </row>
    <row r="17" spans="1:12" ht="20.100000000000001" customHeight="1">
      <c r="A17" s="102" t="s">
        <v>9</v>
      </c>
      <c r="B17" s="1">
        <v>2283125</v>
      </c>
      <c r="C17" s="1">
        <v>2586467</v>
      </c>
      <c r="D17" s="1">
        <v>2850401</v>
      </c>
      <c r="E17" s="1">
        <v>2573396</v>
      </c>
      <c r="F17" s="1"/>
      <c r="G17" s="17">
        <f t="shared" si="0"/>
        <v>-9.7181063296006426E-2</v>
      </c>
      <c r="I17" s="15">
        <f t="shared" si="1"/>
        <v>2.7416081962368125E-2</v>
      </c>
      <c r="J17" s="15">
        <f t="shared" si="2"/>
        <v>2.9550128316485832E-2</v>
      </c>
      <c r="K17" s="15">
        <f t="shared" si="3"/>
        <v>3.0889983861224522E-2</v>
      </c>
      <c r="L17" s="15">
        <f t="shared" si="4"/>
        <v>2.9494517465666295E-2</v>
      </c>
    </row>
    <row r="18" spans="1:12" ht="20.100000000000001" customHeight="1">
      <c r="A18" s="102" t="s">
        <v>10</v>
      </c>
      <c r="B18" s="1">
        <v>2885145</v>
      </c>
      <c r="C18" s="1">
        <v>3186762</v>
      </c>
      <c r="D18" s="1">
        <v>3392477</v>
      </c>
      <c r="E18" s="1">
        <v>2974439</v>
      </c>
      <c r="F18" s="1"/>
      <c r="G18" s="17">
        <f t="shared" si="0"/>
        <v>-0.1232250063891369</v>
      </c>
      <c r="I18" s="15">
        <f t="shared" si="1"/>
        <v>3.4645221699782791E-2</v>
      </c>
      <c r="J18" s="15">
        <f t="shared" si="2"/>
        <v>3.6408439007379959E-2</v>
      </c>
      <c r="K18" s="15">
        <f t="shared" si="3"/>
        <v>3.6764497268831783E-2</v>
      </c>
      <c r="L18" s="15">
        <f t="shared" si="4"/>
        <v>3.4091000000022922E-2</v>
      </c>
    </row>
    <row r="19" spans="1:12" ht="20.100000000000001" customHeight="1">
      <c r="A19" s="102" t="s">
        <v>11</v>
      </c>
      <c r="B19" s="1">
        <v>6434269</v>
      </c>
      <c r="C19" s="1">
        <v>6934374</v>
      </c>
      <c r="D19" s="1">
        <v>7323768</v>
      </c>
      <c r="E19" s="1">
        <v>6853233</v>
      </c>
      <c r="F19" s="1"/>
      <c r="G19" s="17">
        <f t="shared" si="0"/>
        <v>-6.4247665955557309E-2</v>
      </c>
      <c r="I19" s="15">
        <f t="shared" si="1"/>
        <v>7.7263595410643038E-2</v>
      </c>
      <c r="J19" s="15">
        <f t="shared" si="2"/>
        <v>7.9224533502458422E-2</v>
      </c>
      <c r="K19" s="15">
        <f t="shared" si="3"/>
        <v>7.9368157435866948E-2</v>
      </c>
      <c r="L19" s="15">
        <f t="shared" si="4"/>
        <v>7.8547102900129104E-2</v>
      </c>
    </row>
    <row r="20" spans="1:12" ht="20.100000000000001" customHeight="1">
      <c r="A20" s="102" t="s">
        <v>12</v>
      </c>
      <c r="B20" s="1">
        <v>7459224</v>
      </c>
      <c r="C20" s="1">
        <v>7206065</v>
      </c>
      <c r="D20" s="1">
        <v>7640185</v>
      </c>
      <c r="E20" s="1">
        <v>7675793</v>
      </c>
      <c r="F20" s="1"/>
      <c r="G20" s="17">
        <f t="shared" si="0"/>
        <v>4.6606201289628455E-3</v>
      </c>
      <c r="I20" s="15">
        <f t="shared" si="1"/>
        <v>8.9571397343405829E-2</v>
      </c>
      <c r="J20" s="15">
        <f t="shared" si="2"/>
        <v>8.2328576164682352E-2</v>
      </c>
      <c r="K20" s="15">
        <f t="shared" si="3"/>
        <v>8.2797189359240908E-2</v>
      </c>
      <c r="L20" s="15">
        <f t="shared" si="4"/>
        <v>8.797472705379937E-2</v>
      </c>
    </row>
    <row r="21" spans="1:12" ht="20.100000000000001" customHeight="1">
      <c r="A21" s="103" t="s">
        <v>13</v>
      </c>
      <c r="B21" s="10">
        <f>SUM(B8:B20)</f>
        <v>83276852</v>
      </c>
      <c r="C21" s="10">
        <f t="shared" ref="C21:E21" si="5">SUM(C8:C20)</f>
        <v>87528114</v>
      </c>
      <c r="D21" s="10">
        <f t="shared" si="5"/>
        <v>92275898</v>
      </c>
      <c r="E21" s="10">
        <f t="shared" si="5"/>
        <v>87249978</v>
      </c>
      <c r="F21" s="1"/>
      <c r="G21" s="16">
        <f t="shared" si="0"/>
        <v>-5.4466226923091013E-2</v>
      </c>
      <c r="I21" s="11">
        <f>SUM(I8:I20)</f>
        <v>1</v>
      </c>
      <c r="J21" s="11">
        <f>SUM(J8:J20)</f>
        <v>1</v>
      </c>
      <c r="K21" s="11">
        <f>SUM(K8:K20)</f>
        <v>1</v>
      </c>
      <c r="L21" s="11">
        <f>SUM(L8:L20)</f>
        <v>1</v>
      </c>
    </row>
    <row r="24" spans="1:12">
      <c r="A24" s="3" t="s">
        <v>17</v>
      </c>
    </row>
    <row r="26" spans="1:12" ht="20.100000000000001" customHeight="1">
      <c r="A26" s="127" t="s">
        <v>16</v>
      </c>
      <c r="B26" s="118" t="s">
        <v>20</v>
      </c>
      <c r="C26" s="118"/>
      <c r="D26" s="118"/>
      <c r="E26" s="118"/>
      <c r="F26" s="3"/>
      <c r="G26" s="119" t="s">
        <v>96</v>
      </c>
      <c r="I26" s="118" t="s">
        <v>19</v>
      </c>
      <c r="J26" s="118"/>
      <c r="K26" s="118"/>
      <c r="L26" s="118"/>
    </row>
    <row r="27" spans="1:12" ht="20.100000000000001" customHeight="1">
      <c r="A27" s="127"/>
      <c r="B27" s="109">
        <v>2019</v>
      </c>
      <c r="C27" s="5">
        <v>2020</v>
      </c>
      <c r="D27" s="24">
        <v>2021</v>
      </c>
      <c r="E27" s="8">
        <v>2022</v>
      </c>
      <c r="F27" s="9"/>
      <c r="G27" s="120"/>
      <c r="I27" s="5">
        <v>2019</v>
      </c>
      <c r="J27" s="5">
        <v>2020</v>
      </c>
      <c r="K27" s="24">
        <v>2021</v>
      </c>
      <c r="L27" s="8">
        <v>2022</v>
      </c>
    </row>
    <row r="28" spans="1:12" ht="20.100000000000001" customHeight="1">
      <c r="A28" s="102" t="s">
        <v>0</v>
      </c>
      <c r="B28" s="1">
        <v>29974370</v>
      </c>
      <c r="C28" s="1">
        <v>30541532</v>
      </c>
      <c r="D28" s="1">
        <v>32481682</v>
      </c>
      <c r="E28" s="1">
        <v>32229673</v>
      </c>
      <c r="F28" s="1"/>
      <c r="G28" s="17">
        <f>(E28-D28)/D28</f>
        <v>-7.7584960039938818E-3</v>
      </c>
      <c r="I28" s="15">
        <f>B28/$B$41</f>
        <v>9.6830968654150362E-2</v>
      </c>
      <c r="J28" s="15">
        <f>C28/$C$41</f>
        <v>9.2301851420005451E-2</v>
      </c>
      <c r="K28" s="15">
        <f>D28/$D$41</f>
        <v>8.8474268581968926E-2</v>
      </c>
      <c r="L28" s="15">
        <f>E28/$E$41</f>
        <v>8.820237625633183E-2</v>
      </c>
    </row>
    <row r="29" spans="1:12" ht="20.100000000000001" customHeight="1">
      <c r="A29" s="102" t="s">
        <v>1</v>
      </c>
      <c r="B29" s="1">
        <v>51082118</v>
      </c>
      <c r="C29" s="1">
        <v>57094976</v>
      </c>
      <c r="D29" s="1">
        <v>63161117</v>
      </c>
      <c r="E29" s="1">
        <v>61340628</v>
      </c>
      <c r="F29" s="1"/>
      <c r="G29" s="17">
        <f t="shared" ref="G29:G41" si="6">(E29-D29)/D29</f>
        <v>-2.8822938644356148E-2</v>
      </c>
      <c r="I29" s="15">
        <f t="shared" ref="I29:I40" si="7">B29/$B$41</f>
        <v>0.16501867985367533</v>
      </c>
      <c r="J29" s="15">
        <f t="shared" ref="J29:J40" si="8">C29/$C$41</f>
        <v>0.17255100338715088</v>
      </c>
      <c r="K29" s="15">
        <f t="shared" ref="K29:K40" si="9">D29/$D$41</f>
        <v>0.17203953999042179</v>
      </c>
      <c r="L29" s="15">
        <f t="shared" ref="L29:L40" si="10">E29/$E$41</f>
        <v>0.1678698121031412</v>
      </c>
    </row>
    <row r="30" spans="1:12" ht="20.100000000000001" customHeight="1">
      <c r="A30" s="102" t="s">
        <v>2</v>
      </c>
      <c r="B30" s="1">
        <v>10689091</v>
      </c>
      <c r="C30" s="1">
        <v>11356634</v>
      </c>
      <c r="D30" s="1">
        <v>12585312</v>
      </c>
      <c r="E30" s="1">
        <v>12847111</v>
      </c>
      <c r="F30" s="1"/>
      <c r="G30" s="17">
        <f t="shared" si="6"/>
        <v>2.0801947540116605E-2</v>
      </c>
      <c r="I30" s="15">
        <f t="shared" si="7"/>
        <v>3.4530668553246019E-2</v>
      </c>
      <c r="J30" s="15">
        <f t="shared" si="8"/>
        <v>3.4321734224052089E-2</v>
      </c>
      <c r="K30" s="15">
        <f t="shared" si="9"/>
        <v>3.4280129769014935E-2</v>
      </c>
      <c r="L30" s="15">
        <f t="shared" si="10"/>
        <v>3.5158461527948465E-2</v>
      </c>
    </row>
    <row r="31" spans="1:12" ht="20.100000000000001" customHeight="1">
      <c r="A31" s="102" t="s">
        <v>3</v>
      </c>
      <c r="B31" s="1">
        <v>46176537</v>
      </c>
      <c r="C31" s="1">
        <v>50481834</v>
      </c>
      <c r="D31" s="1">
        <v>55400216</v>
      </c>
      <c r="E31" s="1">
        <v>55066672</v>
      </c>
      <c r="F31" s="1"/>
      <c r="G31" s="17">
        <f t="shared" si="6"/>
        <v>-6.0206263455723713E-3</v>
      </c>
      <c r="I31" s="15">
        <f t="shared" si="7"/>
        <v>0.1491714023281962</v>
      </c>
      <c r="J31" s="15">
        <f t="shared" si="8"/>
        <v>0.15256493162416931</v>
      </c>
      <c r="K31" s="15">
        <f t="shared" si="9"/>
        <v>0.1509002393990278</v>
      </c>
      <c r="L31" s="15">
        <f t="shared" si="10"/>
        <v>0.15069998764579501</v>
      </c>
    </row>
    <row r="32" spans="1:12" ht="20.100000000000001" customHeight="1">
      <c r="A32" s="102" t="s">
        <v>4</v>
      </c>
      <c r="B32" s="1">
        <v>35161255</v>
      </c>
      <c r="C32" s="1">
        <v>36743857</v>
      </c>
      <c r="D32" s="1">
        <v>40805569</v>
      </c>
      <c r="E32" s="1">
        <v>41736459</v>
      </c>
      <c r="F32" s="1"/>
      <c r="G32" s="17">
        <f t="shared" si="6"/>
        <v>2.2812817534783057E-2</v>
      </c>
      <c r="I32" s="15">
        <f t="shared" si="7"/>
        <v>0.11358698717422878</v>
      </c>
      <c r="J32" s="15">
        <f t="shared" si="8"/>
        <v>0.11104636235706601</v>
      </c>
      <c r="K32" s="15">
        <f t="shared" si="9"/>
        <v>0.11114704193416047</v>
      </c>
      <c r="L32" s="15">
        <f t="shared" si="10"/>
        <v>0.11421942941602191</v>
      </c>
    </row>
    <row r="33" spans="1:12" ht="20.100000000000001" customHeight="1">
      <c r="A33" s="102" t="s">
        <v>5</v>
      </c>
      <c r="B33" s="1">
        <v>22345160</v>
      </c>
      <c r="C33" s="1">
        <v>24035151</v>
      </c>
      <c r="D33" s="1">
        <v>25722369</v>
      </c>
      <c r="E33" s="1">
        <v>25350140</v>
      </c>
      <c r="F33" s="1"/>
      <c r="G33" s="17">
        <f t="shared" si="6"/>
        <v>-1.447102325606168E-2</v>
      </c>
      <c r="I33" s="15">
        <f t="shared" si="7"/>
        <v>7.2185119738362294E-2</v>
      </c>
      <c r="J33" s="15">
        <f t="shared" si="8"/>
        <v>7.263843007152998E-2</v>
      </c>
      <c r="K33" s="15">
        <f t="shared" si="9"/>
        <v>7.0063113833529672E-2</v>
      </c>
      <c r="L33" s="15">
        <f t="shared" si="10"/>
        <v>6.9375279930103159E-2</v>
      </c>
    </row>
    <row r="34" spans="1:12" ht="20.100000000000001" customHeight="1">
      <c r="A34" s="102" t="s">
        <v>6</v>
      </c>
      <c r="B34" s="1">
        <v>9189675</v>
      </c>
      <c r="C34" s="1">
        <v>10140494</v>
      </c>
      <c r="D34" s="1">
        <v>11139687</v>
      </c>
      <c r="E34" s="1">
        <v>10773267</v>
      </c>
      <c r="F34" s="1"/>
      <c r="G34" s="17">
        <f t="shared" si="6"/>
        <v>-3.28932042704611E-2</v>
      </c>
      <c r="I34" s="15">
        <f t="shared" si="7"/>
        <v>2.968686687549494E-2</v>
      </c>
      <c r="J34" s="15">
        <f t="shared" si="8"/>
        <v>3.0646346441084119E-2</v>
      </c>
      <c r="K34" s="15">
        <f t="shared" si="9"/>
        <v>3.0342506879941368E-2</v>
      </c>
      <c r="L34" s="15">
        <f t="shared" si="10"/>
        <v>2.9483009320135617E-2</v>
      </c>
    </row>
    <row r="35" spans="1:12" ht="20.100000000000001" customHeight="1">
      <c r="A35" s="102" t="s">
        <v>7</v>
      </c>
      <c r="B35" s="1">
        <v>12536734</v>
      </c>
      <c r="C35" s="1">
        <v>13629830</v>
      </c>
      <c r="D35" s="1">
        <v>15903686</v>
      </c>
      <c r="E35" s="1">
        <v>15939903</v>
      </c>
      <c r="F35" s="1"/>
      <c r="G35" s="17">
        <f t="shared" si="6"/>
        <v>2.2772708163377973E-3</v>
      </c>
      <c r="I35" s="15">
        <f t="shared" si="7"/>
        <v>4.0499403222800719E-2</v>
      </c>
      <c r="J35" s="15">
        <f t="shared" si="8"/>
        <v>4.1191730118185714E-2</v>
      </c>
      <c r="K35" s="15">
        <f t="shared" si="9"/>
        <v>4.3318784618582844E-2</v>
      </c>
      <c r="L35" s="15">
        <f t="shared" si="10"/>
        <v>4.3622450711660418E-2</v>
      </c>
    </row>
    <row r="36" spans="1:12" ht="20.100000000000001" customHeight="1">
      <c r="A36" s="102" t="s">
        <v>8</v>
      </c>
      <c r="B36" s="1">
        <v>16506025</v>
      </c>
      <c r="C36" s="1">
        <v>16843587</v>
      </c>
      <c r="D36" s="1">
        <v>20395199</v>
      </c>
      <c r="E36" s="1">
        <v>20501264</v>
      </c>
      <c r="F36" s="1"/>
      <c r="G36" s="17">
        <f t="shared" si="6"/>
        <v>5.2004886051859557E-3</v>
      </c>
      <c r="I36" s="15">
        <f t="shared" si="7"/>
        <v>5.332203443740844E-2</v>
      </c>
      <c r="J36" s="15">
        <f t="shared" si="8"/>
        <v>5.0904265858501635E-2</v>
      </c>
      <c r="K36" s="15">
        <f t="shared" si="9"/>
        <v>5.5552859427313653E-2</v>
      </c>
      <c r="L36" s="15">
        <f t="shared" si="10"/>
        <v>5.6105446712363186E-2</v>
      </c>
    </row>
    <row r="37" spans="1:12" ht="20.100000000000001" customHeight="1">
      <c r="A37" s="102" t="s">
        <v>9</v>
      </c>
      <c r="B37" s="1">
        <v>8041882</v>
      </c>
      <c r="C37" s="1">
        <v>9406743</v>
      </c>
      <c r="D37" s="1">
        <v>10894979</v>
      </c>
      <c r="E37" s="1">
        <v>10304299</v>
      </c>
      <c r="F37" s="1"/>
      <c r="G37" s="17">
        <f t="shared" si="6"/>
        <v>-5.4215799773455274E-2</v>
      </c>
      <c r="I37" s="15">
        <f t="shared" si="7"/>
        <v>2.5978968827781071E-2</v>
      </c>
      <c r="J37" s="15">
        <f t="shared" si="8"/>
        <v>2.842882258598476E-2</v>
      </c>
      <c r="K37" s="15">
        <f t="shared" si="9"/>
        <v>2.9675966233550077E-2</v>
      </c>
      <c r="L37" s="15">
        <f t="shared" si="10"/>
        <v>2.8199592886212151E-2</v>
      </c>
    </row>
    <row r="38" spans="1:12" ht="20.100000000000001" customHeight="1">
      <c r="A38" s="102" t="s">
        <v>10</v>
      </c>
      <c r="B38" s="1">
        <v>10454464</v>
      </c>
      <c r="C38" s="1">
        <v>11829047</v>
      </c>
      <c r="D38" s="1">
        <v>13217812</v>
      </c>
      <c r="E38" s="1">
        <v>12238177</v>
      </c>
      <c r="F38" s="1"/>
      <c r="G38" s="17">
        <f t="shared" si="6"/>
        <v>-7.4114762715644614E-2</v>
      </c>
      <c r="I38" s="15">
        <f t="shared" si="7"/>
        <v>3.3772715686099276E-2</v>
      </c>
      <c r="J38" s="15">
        <f t="shared" si="8"/>
        <v>3.5749448935117632E-2</v>
      </c>
      <c r="K38" s="15">
        <f t="shared" si="9"/>
        <v>3.6002946182219622E-2</v>
      </c>
      <c r="L38" s="15">
        <f t="shared" si="10"/>
        <v>3.3492002616520071E-2</v>
      </c>
    </row>
    <row r="39" spans="1:12" ht="20.100000000000001" customHeight="1">
      <c r="A39" s="102" t="s">
        <v>11</v>
      </c>
      <c r="B39" s="1">
        <v>24871595</v>
      </c>
      <c r="C39" s="1">
        <v>27683054</v>
      </c>
      <c r="D39" s="1">
        <v>30804278</v>
      </c>
      <c r="E39" s="1">
        <v>29914790</v>
      </c>
      <c r="F39" s="1"/>
      <c r="G39" s="17">
        <f t="shared" si="6"/>
        <v>-2.887546982922307E-2</v>
      </c>
      <c r="I39" s="15">
        <f t="shared" si="7"/>
        <v>8.0346664027424866E-2</v>
      </c>
      <c r="J39" s="15">
        <f t="shared" si="8"/>
        <v>8.3663030956010576E-2</v>
      </c>
      <c r="K39" s="15">
        <f t="shared" si="9"/>
        <v>8.3905321320664264E-2</v>
      </c>
      <c r="L39" s="15">
        <f t="shared" si="10"/>
        <v>8.1867276878954148E-2</v>
      </c>
    </row>
    <row r="40" spans="1:12" ht="20.100000000000001" customHeight="1">
      <c r="A40" s="102" t="s">
        <v>12</v>
      </c>
      <c r="B40" s="1">
        <v>32524643</v>
      </c>
      <c r="C40" s="1">
        <v>31100795</v>
      </c>
      <c r="D40" s="1">
        <v>34619493</v>
      </c>
      <c r="E40" s="1">
        <v>37163566</v>
      </c>
      <c r="F40" s="1"/>
      <c r="G40" s="17">
        <f t="shared" si="6"/>
        <v>7.3486720328342192E-2</v>
      </c>
      <c r="I40" s="15">
        <f t="shared" si="7"/>
        <v>0.10506952062113169</v>
      </c>
      <c r="J40" s="15">
        <f t="shared" si="8"/>
        <v>9.3992042021141836E-2</v>
      </c>
      <c r="K40" s="15">
        <f t="shared" si="9"/>
        <v>9.4297281829604548E-2</v>
      </c>
      <c r="L40" s="15">
        <f t="shared" si="10"/>
        <v>0.10170487399481282</v>
      </c>
    </row>
    <row r="41" spans="1:12" ht="20.100000000000001" customHeight="1">
      <c r="A41" s="103" t="s">
        <v>13</v>
      </c>
      <c r="B41" s="10">
        <f>SUM(B28:B40)</f>
        <v>309553549</v>
      </c>
      <c r="C41" s="10">
        <f t="shared" ref="C41:E41" si="11">SUM(C28:C40)</f>
        <v>330887534</v>
      </c>
      <c r="D41" s="10">
        <f t="shared" si="11"/>
        <v>367131399</v>
      </c>
      <c r="E41" s="10">
        <f t="shared" si="11"/>
        <v>365405949</v>
      </c>
      <c r="F41" s="1"/>
      <c r="G41" s="16">
        <f t="shared" si="6"/>
        <v>-4.6998159370182334E-3</v>
      </c>
      <c r="I41" s="11">
        <f>SUM(I28:I40)</f>
        <v>1</v>
      </c>
      <c r="J41" s="11">
        <f>SUM(J28:J40)</f>
        <v>0.99999999999999989</v>
      </c>
      <c r="K41" s="11">
        <f t="shared" ref="K41:L41" si="12">SUM(K28:K40)</f>
        <v>1.0000000000000002</v>
      </c>
      <c r="L41" s="11">
        <f t="shared" si="12"/>
        <v>0.99999999999999978</v>
      </c>
    </row>
    <row r="44" spans="1:12">
      <c r="A44" t="s">
        <v>18</v>
      </c>
    </row>
    <row r="46" spans="1:12" ht="20.100000000000001" customHeight="1">
      <c r="A46" s="127" t="s">
        <v>16</v>
      </c>
      <c r="B46" s="118" t="s">
        <v>20</v>
      </c>
      <c r="C46" s="118"/>
      <c r="D46" s="118"/>
      <c r="E46" s="118"/>
      <c r="G46" s="119" t="s">
        <v>99</v>
      </c>
    </row>
    <row r="47" spans="1:12" ht="20.100000000000001" customHeight="1">
      <c r="A47" s="127"/>
      <c r="B47" s="109">
        <v>2019</v>
      </c>
      <c r="C47" s="5">
        <v>2020</v>
      </c>
      <c r="D47" s="24">
        <v>2021</v>
      </c>
      <c r="E47" s="8">
        <v>2022</v>
      </c>
      <c r="G47" s="120"/>
    </row>
    <row r="48" spans="1:12" ht="20.100000000000001" customHeight="1">
      <c r="A48" s="102" t="s">
        <v>0</v>
      </c>
      <c r="B48" s="12">
        <f t="shared" ref="B48:E48" si="13">B28/B8</f>
        <v>4.7380981925296917</v>
      </c>
      <c r="C48" s="12">
        <f t="shared" si="13"/>
        <v>4.7312694734875533</v>
      </c>
      <c r="D48" s="12">
        <f t="shared" si="13"/>
        <v>4.9764072598467779</v>
      </c>
      <c r="E48" s="12">
        <f t="shared" si="13"/>
        <v>5.3329527036921514</v>
      </c>
      <c r="G48" s="17">
        <f>(E48-D48)/D48</f>
        <v>7.1647159331640273E-2</v>
      </c>
    </row>
    <row r="49" spans="1:7" ht="20.100000000000001" customHeight="1">
      <c r="A49" s="102" t="s">
        <v>1</v>
      </c>
      <c r="B49" s="12">
        <f t="shared" ref="B49:E61" si="14">B29/B9</f>
        <v>4.0148630228448656</v>
      </c>
      <c r="C49" s="12">
        <f t="shared" si="14"/>
        <v>4.1096185700853471</v>
      </c>
      <c r="D49" s="12">
        <f t="shared" si="14"/>
        <v>4.3222269257657651</v>
      </c>
      <c r="E49" s="12">
        <f t="shared" si="14"/>
        <v>4.5167737076095662</v>
      </c>
      <c r="G49" s="17">
        <f t="shared" ref="G49:G61" si="15">(E49-B49)/B49</f>
        <v>0.12501315285447895</v>
      </c>
    </row>
    <row r="50" spans="1:7" ht="20.100000000000001" customHeight="1">
      <c r="A50" s="102" t="s">
        <v>2</v>
      </c>
      <c r="B50" s="12">
        <f t="shared" si="14"/>
        <v>3.8694298458684804</v>
      </c>
      <c r="C50" s="12">
        <f t="shared" si="14"/>
        <v>3.8726231806319635</v>
      </c>
      <c r="D50" s="12">
        <f t="shared" si="14"/>
        <v>3.9973472374679839</v>
      </c>
      <c r="E50" s="12">
        <f t="shared" si="14"/>
        <v>4.2207474209869247</v>
      </c>
      <c r="G50" s="17">
        <f t="shared" si="15"/>
        <v>9.0793111417579467E-2</v>
      </c>
    </row>
    <row r="51" spans="1:7" ht="20.100000000000001" customHeight="1">
      <c r="A51" s="102" t="s">
        <v>3</v>
      </c>
      <c r="B51" s="12">
        <f t="shared" si="14"/>
        <v>3.4076877237661978</v>
      </c>
      <c r="C51" s="12">
        <f t="shared" si="14"/>
        <v>3.4780905480535735</v>
      </c>
      <c r="D51" s="12">
        <f t="shared" si="14"/>
        <v>3.6336993473140575</v>
      </c>
      <c r="E51" s="12">
        <f t="shared" si="14"/>
        <v>3.7814433969481009</v>
      </c>
      <c r="G51" s="17">
        <f t="shared" si="15"/>
        <v>0.10968014192592332</v>
      </c>
    </row>
    <row r="52" spans="1:7" ht="20.100000000000001" customHeight="1">
      <c r="A52" s="102" t="s">
        <v>4</v>
      </c>
      <c r="B52" s="12">
        <f t="shared" si="14"/>
        <v>3.1912078826192927</v>
      </c>
      <c r="C52" s="12">
        <f t="shared" si="14"/>
        <v>3.2637686779846735</v>
      </c>
      <c r="D52" s="12">
        <f t="shared" si="14"/>
        <v>3.4812128460038871</v>
      </c>
      <c r="E52" s="12">
        <f t="shared" si="14"/>
        <v>3.6928478227381754</v>
      </c>
      <c r="G52" s="17">
        <f t="shared" si="15"/>
        <v>0.15719437860849875</v>
      </c>
    </row>
    <row r="53" spans="1:7" ht="20.100000000000001" customHeight="1">
      <c r="A53" s="102" t="s">
        <v>5</v>
      </c>
      <c r="B53" s="12">
        <f t="shared" si="14"/>
        <v>3.0629440431750705</v>
      </c>
      <c r="C53" s="12">
        <f t="shared" si="14"/>
        <v>3.1519087188840307</v>
      </c>
      <c r="D53" s="12">
        <f t="shared" si="14"/>
        <v>3.3395247769397711</v>
      </c>
      <c r="E53" s="12">
        <f t="shared" si="14"/>
        <v>3.5518396185835708</v>
      </c>
      <c r="G53" s="17">
        <f t="shared" si="15"/>
        <v>0.15961622821607524</v>
      </c>
    </row>
    <row r="54" spans="1:7" ht="20.100000000000001" customHeight="1">
      <c r="A54" s="102" t="s">
        <v>6</v>
      </c>
      <c r="B54" s="12">
        <f t="shared" si="14"/>
        <v>3.6902560943582463</v>
      </c>
      <c r="C54" s="12">
        <f t="shared" si="14"/>
        <v>3.8313046165727211</v>
      </c>
      <c r="D54" s="12">
        <f t="shared" si="14"/>
        <v>4.0418414915031864</v>
      </c>
      <c r="E54" s="12">
        <f t="shared" si="14"/>
        <v>4.2106150362874653</v>
      </c>
      <c r="G54" s="17">
        <f t="shared" si="15"/>
        <v>0.14100889711279291</v>
      </c>
    </row>
    <row r="55" spans="1:7" ht="20.100000000000001" customHeight="1">
      <c r="A55" s="102" t="s">
        <v>7</v>
      </c>
      <c r="B55" s="12">
        <f t="shared" si="14"/>
        <v>3.7412544047289362</v>
      </c>
      <c r="C55" s="12">
        <f t="shared" si="14"/>
        <v>3.7830353589154462</v>
      </c>
      <c r="D55" s="12">
        <f t="shared" si="14"/>
        <v>4.0107852507925141</v>
      </c>
      <c r="E55" s="12">
        <f t="shared" si="14"/>
        <v>4.2161972790285231</v>
      </c>
      <c r="G55" s="17">
        <f t="shared" si="15"/>
        <v>0.12694749485607296</v>
      </c>
    </row>
    <row r="56" spans="1:7" ht="20.100000000000001" customHeight="1">
      <c r="A56" s="102" t="s">
        <v>8</v>
      </c>
      <c r="B56" s="12">
        <f t="shared" si="14"/>
        <v>3.5135902895120785</v>
      </c>
      <c r="C56" s="12">
        <f t="shared" si="14"/>
        <v>3.5943866527275135</v>
      </c>
      <c r="D56" s="12">
        <f t="shared" si="14"/>
        <v>3.7847308061091769</v>
      </c>
      <c r="E56" s="12">
        <f t="shared" si="14"/>
        <v>3.9696804817229752</v>
      </c>
      <c r="G56" s="17">
        <f t="shared" si="15"/>
        <v>0.12980744897101604</v>
      </c>
    </row>
    <row r="57" spans="1:7" ht="20.100000000000001" customHeight="1">
      <c r="A57" s="102" t="s">
        <v>9</v>
      </c>
      <c r="B57" s="12">
        <f t="shared" si="14"/>
        <v>3.522313495756912</v>
      </c>
      <c r="C57" s="12">
        <f t="shared" si="14"/>
        <v>3.6369081840209057</v>
      </c>
      <c r="D57" s="12">
        <f t="shared" si="14"/>
        <v>3.8222618501747649</v>
      </c>
      <c r="E57" s="12">
        <f t="shared" si="14"/>
        <v>4.0041637587063938</v>
      </c>
      <c r="G57" s="17">
        <f t="shared" si="15"/>
        <v>0.13679936880403565</v>
      </c>
    </row>
    <row r="58" spans="1:7" ht="20.100000000000001" customHeight="1">
      <c r="A58" s="102" t="s">
        <v>10</v>
      </c>
      <c r="B58" s="12">
        <f t="shared" si="14"/>
        <v>3.6235489030880599</v>
      </c>
      <c r="C58" s="12">
        <f t="shared" si="14"/>
        <v>3.7119329902892026</v>
      </c>
      <c r="D58" s="12">
        <f t="shared" si="14"/>
        <v>3.896212708295443</v>
      </c>
      <c r="E58" s="12">
        <f t="shared" si="14"/>
        <v>4.1144488086661051</v>
      </c>
      <c r="G58" s="17">
        <f t="shared" si="15"/>
        <v>0.13547489455977552</v>
      </c>
    </row>
    <row r="59" spans="1:7" ht="20.100000000000001" customHeight="1">
      <c r="A59" s="102" t="s">
        <v>11</v>
      </c>
      <c r="B59" s="12">
        <f t="shared" si="14"/>
        <v>3.8654888379705605</v>
      </c>
      <c r="C59" s="12">
        <f t="shared" si="14"/>
        <v>3.9921489668714147</v>
      </c>
      <c r="D59" s="12">
        <f t="shared" si="14"/>
        <v>4.2060696078849027</v>
      </c>
      <c r="E59" s="12">
        <f t="shared" si="14"/>
        <v>4.3650624457099303</v>
      </c>
      <c r="G59" s="17">
        <f t="shared" si="15"/>
        <v>0.12923943870489957</v>
      </c>
    </row>
    <row r="60" spans="1:7" ht="20.100000000000001" customHeight="1">
      <c r="A60" s="102" t="s">
        <v>12</v>
      </c>
      <c r="B60" s="12">
        <f t="shared" si="14"/>
        <v>4.3603252831661843</v>
      </c>
      <c r="C60" s="12">
        <f t="shared" si="14"/>
        <v>4.3159192985353307</v>
      </c>
      <c r="D60" s="12">
        <f t="shared" si="14"/>
        <v>4.5312375289341817</v>
      </c>
      <c r="E60" s="12">
        <f t="shared" si="14"/>
        <v>4.8416581843726112</v>
      </c>
      <c r="G60" s="17">
        <f t="shared" si="15"/>
        <v>0.11038921868161962</v>
      </c>
    </row>
    <row r="61" spans="1:7" ht="20.100000000000001" customHeight="1">
      <c r="A61" s="103" t="s">
        <v>13</v>
      </c>
      <c r="B61" s="13">
        <f t="shared" si="14"/>
        <v>3.7171619911857379</v>
      </c>
      <c r="C61" s="13">
        <f t="shared" si="14"/>
        <v>3.7803571775806799</v>
      </c>
      <c r="D61" s="13">
        <f t="shared" si="14"/>
        <v>3.978627214226623</v>
      </c>
      <c r="E61" s="13">
        <f t="shared" si="14"/>
        <v>4.1880348554357232</v>
      </c>
      <c r="G61" s="16">
        <f t="shared" si="15"/>
        <v>0.12667536829617199</v>
      </c>
    </row>
  </sheetData>
  <mergeCells count="11">
    <mergeCell ref="I6:L6"/>
    <mergeCell ref="A26:A27"/>
    <mergeCell ref="B26:E26"/>
    <mergeCell ref="I26:L26"/>
    <mergeCell ref="A46:A47"/>
    <mergeCell ref="B46:E46"/>
    <mergeCell ref="G6:G7"/>
    <mergeCell ref="G26:G27"/>
    <mergeCell ref="G46:G47"/>
    <mergeCell ref="A6:A7"/>
    <mergeCell ref="B6:E6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C7FD284-0A23-4ECD-8E80-7708636BC4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G8:G21</xm:sqref>
        </x14:conditionalFormatting>
        <x14:conditionalFormatting xmlns:xm="http://schemas.microsoft.com/office/excel/2006/main">
          <x14:cfRule type="iconSet" priority="6" id="{B81527A4-D5EA-45DA-9939-92FFDB57182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1" id="{83F522EE-F3A9-4BD3-B4DD-9B8C109B71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G41</xm:sqref>
        </x14:conditionalFormatting>
        <x14:conditionalFormatting xmlns:xm="http://schemas.microsoft.com/office/excel/2006/main">
          <x14:cfRule type="iconSet" priority="3" id="{81A9B4F0-7923-4213-AFEE-6128B6CCFF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</xm:sqref>
        </x14:conditionalFormatting>
        <x14:conditionalFormatting xmlns:xm="http://schemas.microsoft.com/office/excel/2006/main">
          <x14:cfRule type="iconSet" priority="2" id="{36FAEE2C-1FC5-4DEC-9E7D-3E972869A0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G49:G61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1FD87-04A4-4D40-A482-272CA0E68AD4}">
  <dimension ref="A2:AA204"/>
  <sheetViews>
    <sheetView workbookViewId="0">
      <selection activeCell="A205" sqref="A205"/>
    </sheetView>
  </sheetViews>
  <sheetFormatPr defaultRowHeight="15"/>
  <cols>
    <col min="1" max="1" width="44.28515625" customWidth="1"/>
    <col min="2" max="9" width="10.7109375" customWidth="1"/>
    <col min="10" max="13" width="10.7109375" style="14" customWidth="1"/>
    <col min="14" max="14" width="2.42578125" style="40" customWidth="1"/>
    <col min="15" max="17" width="11.7109375" customWidth="1"/>
    <col min="18" max="18" width="2.5703125" style="31" customWidth="1"/>
    <col min="19" max="21" width="11" style="18" customWidth="1"/>
    <col min="22" max="22" width="10.140625" style="18" bestFit="1" customWidth="1"/>
    <col min="23" max="23" width="1.7109375" style="43" customWidth="1"/>
    <col min="24" max="24" width="10.140625" style="18" bestFit="1" customWidth="1"/>
    <col min="25" max="26" width="10.140625" style="18" customWidth="1"/>
    <col min="27" max="27" width="10.140625" style="18" bestFit="1" customWidth="1"/>
  </cols>
  <sheetData>
    <row r="2" spans="1:27">
      <c r="A2" s="2" t="s">
        <v>67</v>
      </c>
    </row>
    <row r="4" spans="1:27" ht="19.5" customHeight="1">
      <c r="A4" s="25"/>
      <c r="B4" s="121" t="s">
        <v>15</v>
      </c>
      <c r="C4" s="122"/>
      <c r="D4" s="122"/>
      <c r="E4" s="123"/>
      <c r="F4" s="121" t="s">
        <v>17</v>
      </c>
      <c r="G4" s="122"/>
      <c r="H4" s="122"/>
      <c r="I4" s="123"/>
      <c r="J4" s="122" t="s">
        <v>72</v>
      </c>
      <c r="K4" s="122"/>
      <c r="L4" s="122"/>
      <c r="M4" s="122"/>
      <c r="O4" s="124" t="s">
        <v>97</v>
      </c>
      <c r="P4" s="125"/>
      <c r="Q4" s="126"/>
      <c r="S4" s="124" t="s">
        <v>68</v>
      </c>
      <c r="T4" s="125"/>
      <c r="U4" s="125"/>
      <c r="V4" s="126"/>
      <c r="W4" s="44"/>
      <c r="X4" s="124" t="s">
        <v>69</v>
      </c>
      <c r="Y4" s="125"/>
      <c r="Z4" s="125"/>
      <c r="AA4" s="126"/>
    </row>
    <row r="5" spans="1:27" ht="20.25" customHeight="1" thickBot="1">
      <c r="A5" s="26"/>
      <c r="B5" s="95">
        <v>2019</v>
      </c>
      <c r="C5" s="94">
        <v>2020</v>
      </c>
      <c r="D5" s="94">
        <v>2021</v>
      </c>
      <c r="E5" s="19">
        <v>2022</v>
      </c>
      <c r="F5" s="23">
        <v>2019</v>
      </c>
      <c r="G5" s="110">
        <v>2020</v>
      </c>
      <c r="H5" s="108">
        <v>2021</v>
      </c>
      <c r="I5" s="19">
        <v>2022</v>
      </c>
      <c r="J5" s="97">
        <v>2019</v>
      </c>
      <c r="K5" s="111">
        <v>2020</v>
      </c>
      <c r="L5" s="96">
        <v>2021</v>
      </c>
      <c r="M5" s="8">
        <v>2022</v>
      </c>
      <c r="O5" s="21" t="s">
        <v>70</v>
      </c>
      <c r="P5" s="24" t="s">
        <v>71</v>
      </c>
      <c r="Q5" s="22" t="s">
        <v>73</v>
      </c>
      <c r="S5" s="147">
        <v>2019</v>
      </c>
      <c r="T5" s="5">
        <v>2020</v>
      </c>
      <c r="U5" s="24">
        <v>2021</v>
      </c>
      <c r="V5" s="22">
        <v>2022</v>
      </c>
      <c r="W5" s="33"/>
      <c r="X5" s="147">
        <v>2019</v>
      </c>
      <c r="Y5" s="5">
        <v>2020</v>
      </c>
      <c r="Z5" s="24">
        <v>2021</v>
      </c>
      <c r="AA5" s="22">
        <v>2022</v>
      </c>
    </row>
    <row r="6" spans="1:27" ht="7.5" customHeight="1" thickBot="1">
      <c r="A6" s="28"/>
      <c r="B6" s="29"/>
      <c r="C6" s="29"/>
      <c r="D6" s="29"/>
      <c r="E6" s="29"/>
      <c r="F6" s="29"/>
      <c r="G6" s="29"/>
      <c r="H6" s="29"/>
      <c r="I6" s="29"/>
      <c r="J6" s="30"/>
      <c r="K6" s="30"/>
      <c r="L6" s="30"/>
      <c r="M6" s="30"/>
      <c r="O6" s="30"/>
      <c r="P6" s="30"/>
      <c r="Q6" s="30"/>
      <c r="S6" s="32"/>
      <c r="T6" s="32"/>
      <c r="U6" s="32"/>
      <c r="V6" s="32"/>
      <c r="W6" s="33"/>
      <c r="X6" s="32"/>
      <c r="Y6" s="32"/>
      <c r="Z6" s="32"/>
      <c r="AA6" s="32"/>
    </row>
    <row r="7" spans="1:27" ht="20.100000000000001" customHeight="1" thickBot="1">
      <c r="A7" s="34" t="s">
        <v>0</v>
      </c>
      <c r="B7" s="35">
        <v>6326245</v>
      </c>
      <c r="C7" s="91">
        <v>6455251</v>
      </c>
      <c r="D7" s="91">
        <v>6527135</v>
      </c>
      <c r="E7" s="36">
        <v>6043495</v>
      </c>
      <c r="F7" s="132">
        <v>29974370</v>
      </c>
      <c r="G7" s="35">
        <v>30541532</v>
      </c>
      <c r="H7" s="91">
        <v>32481682</v>
      </c>
      <c r="I7" s="36">
        <v>32229673</v>
      </c>
      <c r="J7" s="139">
        <f>F7/B7</f>
        <v>4.7380981925296917</v>
      </c>
      <c r="K7" s="112">
        <f>G7/C7</f>
        <v>4.7312694734875533</v>
      </c>
      <c r="L7" s="63">
        <f t="shared" ref="L7:L22" si="0">H7/D7</f>
        <v>4.9764072598467779</v>
      </c>
      <c r="M7" s="98">
        <f t="shared" ref="M7:M22" si="1">I7/E7</f>
        <v>5.3329527036921514</v>
      </c>
      <c r="O7" s="78">
        <f>(E7-D7)/D7</f>
        <v>-7.4096828087667863E-2</v>
      </c>
      <c r="P7" s="81">
        <f>(I7-H7)/H7</f>
        <v>-7.7584960039938818E-3</v>
      </c>
      <c r="Q7" s="79">
        <f>(M7-L7)/L7</f>
        <v>7.1647159331640273E-2</v>
      </c>
      <c r="S7" s="143">
        <f>B7/B189</f>
        <v>7.5966428221854496E-2</v>
      </c>
      <c r="T7" s="47">
        <f t="shared" ref="T7:U7" si="2">C7/C189</f>
        <v>7.3750600864083513E-2</v>
      </c>
      <c r="U7" s="47">
        <f t="shared" si="2"/>
        <v>7.0734993009767294E-2</v>
      </c>
      <c r="V7" s="47">
        <f>E7/E189</f>
        <v>6.9266435803571211E-2</v>
      </c>
      <c r="W7" s="48"/>
      <c r="X7" s="143">
        <f>F7/F189</f>
        <v>9.6830968654150362E-2</v>
      </c>
      <c r="Y7" s="47">
        <f>G7/G189</f>
        <v>9.2301851420005451E-2</v>
      </c>
      <c r="Z7" s="47">
        <f>H7/H189</f>
        <v>8.8474268581968926E-2</v>
      </c>
      <c r="AA7" s="47">
        <f>I7/I189</f>
        <v>8.820237625633183E-2</v>
      </c>
    </row>
    <row r="8" spans="1:27" ht="20.100000000000001" customHeight="1">
      <c r="A8" s="50" t="s">
        <v>54</v>
      </c>
      <c r="B8" s="51">
        <v>651948</v>
      </c>
      <c r="C8" s="60">
        <v>646506</v>
      </c>
      <c r="D8" s="60">
        <v>594596</v>
      </c>
      <c r="E8" s="52">
        <v>573667</v>
      </c>
      <c r="F8" s="133">
        <v>2688170</v>
      </c>
      <c r="G8" s="51">
        <v>2564909</v>
      </c>
      <c r="H8" s="60">
        <v>2513274</v>
      </c>
      <c r="I8" s="52">
        <v>2611219</v>
      </c>
      <c r="J8" s="140">
        <f t="shared" ref="J8:K71" si="3">F8/B8</f>
        <v>4.1232889739672487</v>
      </c>
      <c r="K8" s="137">
        <f t="shared" si="3"/>
        <v>3.9673398236056587</v>
      </c>
      <c r="L8" s="64">
        <f t="shared" si="0"/>
        <v>4.226859918331102</v>
      </c>
      <c r="M8" s="99">
        <f t="shared" si="1"/>
        <v>4.5518027008700166</v>
      </c>
      <c r="O8" s="67">
        <f t="shared" ref="O8:O71" si="4">(E8-D8)/D8</f>
        <v>-3.5198689530370204E-2</v>
      </c>
      <c r="P8" s="74">
        <f t="shared" ref="P8:P71" si="5">(I8-H8)/H8</f>
        <v>3.8971079158102141E-2</v>
      </c>
      <c r="Q8" s="68">
        <f t="shared" ref="Q8:Q71" si="6">(M8-L8)/L8</f>
        <v>7.6875692314689326E-2</v>
      </c>
      <c r="S8" s="144">
        <f>B8/$B$7</f>
        <v>0.10305449757320496</v>
      </c>
      <c r="T8" s="144">
        <f>C8/$C$7</f>
        <v>0.10015195381248537</v>
      </c>
      <c r="U8" s="85">
        <f>D8/$D$7</f>
        <v>9.1096016858851547E-2</v>
      </c>
      <c r="V8" s="20">
        <f>E8/$E$7</f>
        <v>9.4923053630391024E-2</v>
      </c>
      <c r="W8" s="45"/>
      <c r="X8" s="144">
        <f>F8/$F$7</f>
        <v>8.9682285232350167E-2</v>
      </c>
      <c r="Y8" s="144">
        <f>G8/$G$7</f>
        <v>8.39810196816584E-2</v>
      </c>
      <c r="Z8" s="88">
        <f>H8/$H$7</f>
        <v>7.7375118689974251E-2</v>
      </c>
      <c r="AA8" s="20">
        <f>I8/$I$7</f>
        <v>8.1019096904892576E-2</v>
      </c>
    </row>
    <row r="9" spans="1:27" ht="20.100000000000001" customHeight="1">
      <c r="A9" s="50" t="s">
        <v>55</v>
      </c>
      <c r="B9" s="51">
        <v>8020</v>
      </c>
      <c r="C9" s="60">
        <v>7789</v>
      </c>
      <c r="D9" s="60">
        <v>8639</v>
      </c>
      <c r="E9" s="52">
        <v>8972</v>
      </c>
      <c r="F9" s="133">
        <v>70392</v>
      </c>
      <c r="G9" s="51">
        <v>74351</v>
      </c>
      <c r="H9" s="60">
        <v>97333</v>
      </c>
      <c r="I9" s="52">
        <v>106583</v>
      </c>
      <c r="J9" s="140">
        <f t="shared" si="3"/>
        <v>8.7770573566084789</v>
      </c>
      <c r="K9" s="137">
        <f t="shared" si="3"/>
        <v>9.5456412889973041</v>
      </c>
      <c r="L9" s="64">
        <f t="shared" si="0"/>
        <v>11.266697534436856</v>
      </c>
      <c r="M9" s="99">
        <f t="shared" si="1"/>
        <v>11.879514043691485</v>
      </c>
      <c r="O9" s="67">
        <f t="shared" si="4"/>
        <v>3.8546128024076858E-2</v>
      </c>
      <c r="P9" s="74">
        <f t="shared" si="5"/>
        <v>9.5034572036205606E-2</v>
      </c>
      <c r="Q9" s="68">
        <f t="shared" si="6"/>
        <v>5.4391848843154261E-2</v>
      </c>
      <c r="S9" s="144">
        <f t="shared" ref="S9:S20" si="7">B9/$B$7</f>
        <v>1.2677346514401513E-3</v>
      </c>
      <c r="T9" s="144">
        <f t="shared" ref="T9:T20" si="8">C9/$C$7</f>
        <v>1.2066145840030078E-3</v>
      </c>
      <c r="U9" s="85">
        <f t="shared" ref="U9:U20" si="9">D9/$D$7</f>
        <v>1.3235516041877485E-3</v>
      </c>
      <c r="V9" s="20">
        <f t="shared" ref="V9:V20" si="10">E9/$E$7</f>
        <v>1.484571427625902E-3</v>
      </c>
      <c r="W9" s="45"/>
      <c r="X9" s="144">
        <f t="shared" ref="X9:X20" si="11">F9/$F$7</f>
        <v>2.3484063218009252E-3</v>
      </c>
      <c r="Y9" s="144">
        <f t="shared" ref="Y9:Y20" si="12">G9/$G$7</f>
        <v>2.4344227395010835E-3</v>
      </c>
      <c r="Z9" s="85">
        <f t="shared" ref="Z9:Z20" si="13">H9/$H$7</f>
        <v>2.9965504865172932E-3</v>
      </c>
      <c r="AA9" s="20">
        <f t="shared" ref="AA9:AA20" si="14">I9/$I$7</f>
        <v>3.3069835986235417E-3</v>
      </c>
    </row>
    <row r="10" spans="1:27" ht="20.100000000000001" customHeight="1">
      <c r="A10" s="50" t="s">
        <v>56</v>
      </c>
      <c r="B10" s="51">
        <v>863925</v>
      </c>
      <c r="C10" s="60">
        <v>983541</v>
      </c>
      <c r="D10" s="60">
        <v>1060092</v>
      </c>
      <c r="E10" s="52">
        <v>1000677</v>
      </c>
      <c r="F10" s="133">
        <v>6375711</v>
      </c>
      <c r="G10" s="51">
        <v>7073178</v>
      </c>
      <c r="H10" s="60">
        <v>7986019</v>
      </c>
      <c r="I10" s="52">
        <v>8036284</v>
      </c>
      <c r="J10" s="140">
        <f t="shared" si="3"/>
        <v>7.3799357583123539</v>
      </c>
      <c r="K10" s="137">
        <f t="shared" si="3"/>
        <v>7.1915436163820319</v>
      </c>
      <c r="L10" s="64">
        <f t="shared" si="0"/>
        <v>7.5333263528071148</v>
      </c>
      <c r="M10" s="99">
        <f t="shared" si="1"/>
        <v>8.0308471165021285</v>
      </c>
      <c r="O10" s="67">
        <f t="shared" si="4"/>
        <v>-5.6047022333910644E-2</v>
      </c>
      <c r="P10" s="74">
        <f t="shared" si="5"/>
        <v>6.2941247698008228E-3</v>
      </c>
      <c r="Q10" s="68">
        <f t="shared" si="6"/>
        <v>6.6042640447884535E-2</v>
      </c>
      <c r="S10" s="144">
        <f t="shared" si="7"/>
        <v>0.13656205221264747</v>
      </c>
      <c r="T10" s="144">
        <f t="shared" si="8"/>
        <v>0.15236293677813612</v>
      </c>
      <c r="U10" s="85">
        <f t="shared" si="9"/>
        <v>0.16241306484391696</v>
      </c>
      <c r="V10" s="20">
        <f t="shared" si="10"/>
        <v>0.16557918886339776</v>
      </c>
      <c r="W10" s="45"/>
      <c r="X10" s="144">
        <f t="shared" si="11"/>
        <v>0.21270542133162432</v>
      </c>
      <c r="Y10" s="144">
        <f t="shared" si="12"/>
        <v>0.23159211528747151</v>
      </c>
      <c r="Z10" s="85">
        <f t="shared" si="13"/>
        <v>0.24586223706026061</v>
      </c>
      <c r="AA10" s="20">
        <f t="shared" si="14"/>
        <v>0.24934426110994051</v>
      </c>
    </row>
    <row r="11" spans="1:27" ht="20.100000000000001" customHeight="1">
      <c r="A11" s="50" t="s">
        <v>57</v>
      </c>
      <c r="B11" s="51">
        <v>255</v>
      </c>
      <c r="C11" s="60">
        <v>29</v>
      </c>
      <c r="D11" s="60">
        <v>0</v>
      </c>
      <c r="E11" s="52">
        <v>6</v>
      </c>
      <c r="F11" s="133">
        <v>1977</v>
      </c>
      <c r="G11" s="51">
        <v>114</v>
      </c>
      <c r="H11" s="60">
        <v>0</v>
      </c>
      <c r="I11" s="52">
        <v>280</v>
      </c>
      <c r="J11" s="140">
        <f t="shared" si="3"/>
        <v>7.7529411764705882</v>
      </c>
      <c r="K11" s="137">
        <f t="shared" si="3"/>
        <v>3.9310344827586206</v>
      </c>
      <c r="L11" s="64"/>
      <c r="M11" s="99">
        <f t="shared" si="1"/>
        <v>46.666666666666664</v>
      </c>
      <c r="O11" s="67"/>
      <c r="P11" s="74"/>
      <c r="Q11" s="68"/>
      <c r="S11" s="144">
        <f t="shared" si="7"/>
        <v>4.0308271336314041E-5</v>
      </c>
      <c r="T11" s="144">
        <f t="shared" si="8"/>
        <v>4.4924666755793071E-6</v>
      </c>
      <c r="U11" s="85">
        <f t="shared" si="9"/>
        <v>0</v>
      </c>
      <c r="V11" s="20">
        <f t="shared" si="10"/>
        <v>9.928030055456322E-7</v>
      </c>
      <c r="W11" s="45"/>
      <c r="X11" s="144">
        <f t="shared" si="11"/>
        <v>6.595634870724555E-5</v>
      </c>
      <c r="Y11" s="144">
        <f t="shared" si="12"/>
        <v>3.7326221880421717E-6</v>
      </c>
      <c r="Z11" s="85">
        <f t="shared" si="13"/>
        <v>0</v>
      </c>
      <c r="AA11" s="20">
        <f t="shared" si="14"/>
        <v>8.6876463189682376E-6</v>
      </c>
    </row>
    <row r="12" spans="1:27" ht="20.100000000000001" customHeight="1">
      <c r="A12" s="50" t="s">
        <v>58</v>
      </c>
      <c r="B12" s="51">
        <v>1336</v>
      </c>
      <c r="C12" s="60">
        <v>18011</v>
      </c>
      <c r="D12" s="60">
        <v>15554</v>
      </c>
      <c r="E12" s="52">
        <v>16759</v>
      </c>
      <c r="F12" s="133">
        <v>5583</v>
      </c>
      <c r="G12" s="51">
        <v>111228</v>
      </c>
      <c r="H12" s="60">
        <v>118881</v>
      </c>
      <c r="I12" s="52">
        <v>136257</v>
      </c>
      <c r="J12" s="140">
        <f t="shared" si="3"/>
        <v>4.1788922155688626</v>
      </c>
      <c r="K12" s="137">
        <f t="shared" si="3"/>
        <v>6.1755593803786573</v>
      </c>
      <c r="L12" s="64">
        <f t="shared" si="0"/>
        <v>7.6431143114311428</v>
      </c>
      <c r="M12" s="99">
        <f t="shared" si="1"/>
        <v>8.1303777075004469</v>
      </c>
      <c r="O12" s="67">
        <f t="shared" si="4"/>
        <v>7.7472032917577469E-2</v>
      </c>
      <c r="P12" s="74">
        <f t="shared" si="5"/>
        <v>0.14616296969238146</v>
      </c>
      <c r="Q12" s="68">
        <f t="shared" si="6"/>
        <v>6.3751944065594632E-2</v>
      </c>
      <c r="S12" s="144">
        <f t="shared" si="7"/>
        <v>2.1118372747182571E-4</v>
      </c>
      <c r="T12" s="144">
        <f t="shared" si="8"/>
        <v>2.7901316308227208E-3</v>
      </c>
      <c r="U12" s="85">
        <f t="shared" si="9"/>
        <v>2.3829750725241627E-3</v>
      </c>
      <c r="V12" s="20">
        <f t="shared" si="10"/>
        <v>2.7730642616565415E-3</v>
      </c>
      <c r="W12" s="45"/>
      <c r="X12" s="144">
        <f t="shared" si="11"/>
        <v>1.8625912738115931E-4</v>
      </c>
      <c r="Y12" s="144">
        <f t="shared" si="12"/>
        <v>3.6418605327329357E-3</v>
      </c>
      <c r="Z12" s="85">
        <f t="shared" si="13"/>
        <v>3.6599397777491941E-3</v>
      </c>
      <c r="AA12" s="20">
        <f t="shared" si="14"/>
        <v>4.2276879445844826E-3</v>
      </c>
    </row>
    <row r="13" spans="1:27" ht="20.100000000000001" customHeight="1">
      <c r="A13" s="50" t="s">
        <v>59</v>
      </c>
      <c r="B13" s="51">
        <v>26891</v>
      </c>
      <c r="C13" s="60">
        <v>27094</v>
      </c>
      <c r="D13" s="60">
        <v>38795</v>
      </c>
      <c r="E13" s="52">
        <v>46579</v>
      </c>
      <c r="F13" s="133">
        <v>135409</v>
      </c>
      <c r="G13" s="51">
        <v>141785</v>
      </c>
      <c r="H13" s="60">
        <v>194694</v>
      </c>
      <c r="I13" s="52">
        <v>222008</v>
      </c>
      <c r="J13" s="140">
        <f t="shared" si="3"/>
        <v>5.0354765534937336</v>
      </c>
      <c r="K13" s="137">
        <f t="shared" si="3"/>
        <v>5.2330774341182549</v>
      </c>
      <c r="L13" s="64">
        <f t="shared" si="0"/>
        <v>5.0185333161489885</v>
      </c>
      <c r="M13" s="99">
        <f t="shared" si="1"/>
        <v>4.7662680607140553</v>
      </c>
      <c r="O13" s="67">
        <f t="shared" si="4"/>
        <v>0.20064441293981183</v>
      </c>
      <c r="P13" s="74">
        <f t="shared" si="5"/>
        <v>0.14029194530904907</v>
      </c>
      <c r="Q13" s="68">
        <f t="shared" si="6"/>
        <v>-5.0266729249993487E-2</v>
      </c>
      <c r="S13" s="144">
        <f t="shared" si="7"/>
        <v>4.2507048019796894E-3</v>
      </c>
      <c r="T13" s="144">
        <f t="shared" si="8"/>
        <v>4.197203176142957E-3</v>
      </c>
      <c r="U13" s="85">
        <f t="shared" si="9"/>
        <v>5.9436490895316248E-3</v>
      </c>
      <c r="V13" s="20">
        <f t="shared" si="10"/>
        <v>7.7072951992183331E-3</v>
      </c>
      <c r="W13" s="45"/>
      <c r="X13" s="144">
        <f t="shared" si="11"/>
        <v>4.5174927779966685E-3</v>
      </c>
      <c r="Y13" s="144">
        <f t="shared" si="12"/>
        <v>4.6423669906277129E-3</v>
      </c>
      <c r="Z13" s="85">
        <f t="shared" si="13"/>
        <v>5.993962997359558E-3</v>
      </c>
      <c r="AA13" s="20">
        <f t="shared" si="14"/>
        <v>6.8883106570767879E-3</v>
      </c>
    </row>
    <row r="14" spans="1:27" ht="20.100000000000001" customHeight="1">
      <c r="A14" s="50" t="s">
        <v>60</v>
      </c>
      <c r="B14" s="51">
        <v>281655</v>
      </c>
      <c r="C14" s="60">
        <v>798</v>
      </c>
      <c r="D14" s="60">
        <v>760</v>
      </c>
      <c r="E14" s="52">
        <v>917</v>
      </c>
      <c r="F14" s="133">
        <v>1419515</v>
      </c>
      <c r="G14" s="51">
        <v>3219</v>
      </c>
      <c r="H14" s="60">
        <v>3199</v>
      </c>
      <c r="I14" s="52">
        <v>3275</v>
      </c>
      <c r="J14" s="140">
        <f t="shared" si="3"/>
        <v>5.039906978395555</v>
      </c>
      <c r="K14" s="137">
        <f t="shared" si="3"/>
        <v>4.0338345864661651</v>
      </c>
      <c r="L14" s="64">
        <f t="shared" si="0"/>
        <v>4.2092105263157897</v>
      </c>
      <c r="M14" s="99">
        <f t="shared" si="1"/>
        <v>3.5714285714285716</v>
      </c>
      <c r="O14" s="67">
        <f t="shared" si="4"/>
        <v>0.20657894736842106</v>
      </c>
      <c r="P14" s="74">
        <f t="shared" si="5"/>
        <v>2.3757424195060956E-2</v>
      </c>
      <c r="Q14" s="68">
        <f t="shared" si="6"/>
        <v>-0.15152056446210871</v>
      </c>
      <c r="S14" s="144">
        <f t="shared" si="7"/>
        <v>4.4521671228351101E-2</v>
      </c>
      <c r="T14" s="144">
        <f t="shared" si="8"/>
        <v>1.2362028990042369E-4</v>
      </c>
      <c r="U14" s="85">
        <f t="shared" si="9"/>
        <v>1.1643699724304768E-4</v>
      </c>
      <c r="V14" s="20">
        <f t="shared" si="10"/>
        <v>1.5173339268089077E-4</v>
      </c>
      <c r="W14" s="45"/>
      <c r="X14" s="144">
        <f t="shared" si="11"/>
        <v>4.7357625865030693E-2</v>
      </c>
      <c r="Y14" s="144">
        <f t="shared" si="12"/>
        <v>1.0539746336234869E-4</v>
      </c>
      <c r="Z14" s="85">
        <f t="shared" si="13"/>
        <v>9.848627912803284E-5</v>
      </c>
      <c r="AA14" s="20">
        <f t="shared" si="14"/>
        <v>1.0161443462364635E-4</v>
      </c>
    </row>
    <row r="15" spans="1:27" ht="20.100000000000001" customHeight="1">
      <c r="A15" s="50" t="s">
        <v>61</v>
      </c>
      <c r="B15" s="51">
        <v>19535</v>
      </c>
      <c r="C15" s="60">
        <v>279497</v>
      </c>
      <c r="D15" s="60">
        <v>280310</v>
      </c>
      <c r="E15" s="52">
        <v>260272</v>
      </c>
      <c r="F15" s="133">
        <v>99182</v>
      </c>
      <c r="G15" s="51">
        <v>1381264</v>
      </c>
      <c r="H15" s="60">
        <v>1454039</v>
      </c>
      <c r="I15" s="52">
        <v>1447079</v>
      </c>
      <c r="J15" s="140">
        <f t="shared" si="3"/>
        <v>5.0771435884310216</v>
      </c>
      <c r="K15" s="137">
        <f t="shared" si="3"/>
        <v>4.9419635988937269</v>
      </c>
      <c r="L15" s="64">
        <f t="shared" si="0"/>
        <v>5.1872533980236168</v>
      </c>
      <c r="M15" s="99">
        <f t="shared" si="1"/>
        <v>5.5598719800823755</v>
      </c>
      <c r="O15" s="67">
        <f t="shared" si="4"/>
        <v>-7.1485141450536901E-2</v>
      </c>
      <c r="P15" s="74">
        <f t="shared" si="5"/>
        <v>-4.7866666574968072E-3</v>
      </c>
      <c r="Q15" s="68">
        <f t="shared" si="6"/>
        <v>7.1833502909406585E-2</v>
      </c>
      <c r="S15" s="144">
        <f t="shared" si="7"/>
        <v>3.0879297276662537E-3</v>
      </c>
      <c r="T15" s="144">
        <f t="shared" si="8"/>
        <v>4.3297619256013435E-2</v>
      </c>
      <c r="U15" s="85">
        <f t="shared" si="9"/>
        <v>4.2945335127893017E-2</v>
      </c>
      <c r="V15" s="20">
        <f t="shared" si="10"/>
        <v>4.3066470643228792E-2</v>
      </c>
      <c r="W15" s="45"/>
      <c r="X15" s="144">
        <f t="shared" si="11"/>
        <v>3.3088935647354722E-3</v>
      </c>
      <c r="Y15" s="144">
        <f t="shared" si="12"/>
        <v>4.5225760122314752E-2</v>
      </c>
      <c r="Z15" s="85">
        <f t="shared" si="13"/>
        <v>4.4764892409204671E-2</v>
      </c>
      <c r="AA15" s="20">
        <f t="shared" si="14"/>
        <v>4.4898966241450851E-2</v>
      </c>
    </row>
    <row r="16" spans="1:27" ht="20.100000000000001" customHeight="1">
      <c r="A16" s="50" t="s">
        <v>62</v>
      </c>
      <c r="B16" s="51">
        <v>347822</v>
      </c>
      <c r="C16" s="60">
        <v>349479</v>
      </c>
      <c r="D16" s="60">
        <v>342277</v>
      </c>
      <c r="E16" s="52">
        <v>295054</v>
      </c>
      <c r="F16" s="133">
        <v>1379244</v>
      </c>
      <c r="G16" s="51">
        <v>1404959</v>
      </c>
      <c r="H16" s="60">
        <v>1454235</v>
      </c>
      <c r="I16" s="52">
        <v>1349956</v>
      </c>
      <c r="J16" s="140">
        <f t="shared" si="3"/>
        <v>3.9653730931338442</v>
      </c>
      <c r="K16" s="137">
        <f t="shared" si="3"/>
        <v>4.0201528561086644</v>
      </c>
      <c r="L16" s="64">
        <f t="shared" si="0"/>
        <v>4.2487079178560059</v>
      </c>
      <c r="M16" s="99">
        <f t="shared" si="1"/>
        <v>4.5752845241887927</v>
      </c>
      <c r="O16" s="67">
        <f t="shared" si="4"/>
        <v>-0.13796720200305601</v>
      </c>
      <c r="P16" s="74">
        <f t="shared" si="5"/>
        <v>-7.1707117487888827E-2</v>
      </c>
      <c r="Q16" s="68">
        <f t="shared" si="6"/>
        <v>7.6864922853436532E-2</v>
      </c>
      <c r="S16" s="144">
        <f t="shared" si="7"/>
        <v>5.4980798246036945E-2</v>
      </c>
      <c r="T16" s="144">
        <f t="shared" si="8"/>
        <v>5.4138715907406237E-2</v>
      </c>
      <c r="U16" s="85">
        <f t="shared" si="9"/>
        <v>5.2439086980735038E-2</v>
      </c>
      <c r="V16" s="20">
        <f t="shared" si="10"/>
        <v>4.8821749666376826E-2</v>
      </c>
      <c r="W16" s="45"/>
      <c r="X16" s="144">
        <f t="shared" si="11"/>
        <v>4.6014111389163476E-2</v>
      </c>
      <c r="Y16" s="144">
        <f t="shared" si="12"/>
        <v>4.6001588918329311E-2</v>
      </c>
      <c r="Z16" s="85">
        <f t="shared" si="13"/>
        <v>4.4770926579479474E-2</v>
      </c>
      <c r="AA16" s="20">
        <f t="shared" si="14"/>
        <v>4.1885500979175309E-2</v>
      </c>
    </row>
    <row r="17" spans="1:27" ht="20.100000000000001" customHeight="1">
      <c r="A17" s="50" t="s">
        <v>63</v>
      </c>
      <c r="B17" s="51">
        <v>354634</v>
      </c>
      <c r="C17" s="60">
        <v>341611</v>
      </c>
      <c r="D17" s="60">
        <v>330143</v>
      </c>
      <c r="E17" s="52">
        <v>307950</v>
      </c>
      <c r="F17" s="133">
        <v>1238274</v>
      </c>
      <c r="G17" s="51">
        <v>1291965</v>
      </c>
      <c r="H17" s="60">
        <v>1266412</v>
      </c>
      <c r="I17" s="52">
        <v>1269655</v>
      </c>
      <c r="J17" s="140">
        <f t="shared" si="3"/>
        <v>3.4916956636983483</v>
      </c>
      <c r="K17" s="137">
        <f t="shared" si="3"/>
        <v>3.7819771611569886</v>
      </c>
      <c r="L17" s="64">
        <f t="shared" si="0"/>
        <v>3.8359498762657394</v>
      </c>
      <c r="M17" s="99">
        <f t="shared" si="1"/>
        <v>4.1229257996427995</v>
      </c>
      <c r="O17" s="67">
        <f t="shared" si="4"/>
        <v>-6.7222385451152986E-2</v>
      </c>
      <c r="P17" s="74">
        <f t="shared" si="5"/>
        <v>2.5607780090523462E-3</v>
      </c>
      <c r="Q17" s="68">
        <f t="shared" si="6"/>
        <v>7.4812219302622496E-2</v>
      </c>
      <c r="S17" s="144">
        <f t="shared" si="7"/>
        <v>5.605758234149958E-2</v>
      </c>
      <c r="T17" s="144">
        <f t="shared" si="8"/>
        <v>5.2919863224528373E-2</v>
      </c>
      <c r="U17" s="85">
        <f t="shared" si="9"/>
        <v>5.0580078395804591E-2</v>
      </c>
      <c r="V17" s="20">
        <f t="shared" si="10"/>
        <v>5.0955614259629571E-2</v>
      </c>
      <c r="W17" s="45"/>
      <c r="X17" s="144">
        <f t="shared" si="11"/>
        <v>4.1311093444165801E-2</v>
      </c>
      <c r="Y17" s="144">
        <f t="shared" si="12"/>
        <v>4.2301905483981612E-2</v>
      </c>
      <c r="Z17" s="85">
        <f t="shared" si="13"/>
        <v>3.89884981941514E-2</v>
      </c>
      <c r="AA17" s="20">
        <f t="shared" si="14"/>
        <v>3.9393977096820063E-2</v>
      </c>
    </row>
    <row r="18" spans="1:27" ht="20.100000000000001" customHeight="1">
      <c r="A18" s="50" t="s">
        <v>64</v>
      </c>
      <c r="B18" s="51">
        <v>1370530</v>
      </c>
      <c r="C18" s="60">
        <v>1453981</v>
      </c>
      <c r="D18" s="60">
        <v>1489213</v>
      </c>
      <c r="E18" s="52">
        <v>1325665</v>
      </c>
      <c r="F18" s="133">
        <v>4936896</v>
      </c>
      <c r="G18" s="51">
        <v>5186387</v>
      </c>
      <c r="H18" s="60">
        <v>5483475</v>
      </c>
      <c r="I18" s="52">
        <v>5246728</v>
      </c>
      <c r="J18" s="140">
        <f t="shared" si="3"/>
        <v>3.6021801784711025</v>
      </c>
      <c r="K18" s="137">
        <f t="shared" si="3"/>
        <v>3.5670252912520866</v>
      </c>
      <c r="L18" s="64">
        <f t="shared" si="0"/>
        <v>3.682129420035952</v>
      </c>
      <c r="M18" s="99">
        <f t="shared" si="1"/>
        <v>3.9578083452455939</v>
      </c>
      <c r="O18" s="67">
        <f t="shared" si="4"/>
        <v>-0.10982176491878597</v>
      </c>
      <c r="P18" s="74">
        <f t="shared" si="5"/>
        <v>-4.3174629226904473E-2</v>
      </c>
      <c r="Q18" s="68">
        <f t="shared" si="6"/>
        <v>7.4869428464290691E-2</v>
      </c>
      <c r="S18" s="144">
        <f t="shared" si="7"/>
        <v>0.21664194162571954</v>
      </c>
      <c r="T18" s="144">
        <f t="shared" si="8"/>
        <v>0.22524004101467163</v>
      </c>
      <c r="U18" s="85">
        <f t="shared" si="9"/>
        <v>0.22815722365172469</v>
      </c>
      <c r="V18" s="20">
        <f t="shared" si="10"/>
        <v>0.21935403272444173</v>
      </c>
      <c r="W18" s="45"/>
      <c r="X18" s="144">
        <f t="shared" si="11"/>
        <v>0.16470391204218804</v>
      </c>
      <c r="Y18" s="144">
        <f t="shared" si="12"/>
        <v>0.1698142385260831</v>
      </c>
      <c r="Z18" s="85">
        <f t="shared" si="13"/>
        <v>0.16881745840624879</v>
      </c>
      <c r="AA18" s="20">
        <f t="shared" si="14"/>
        <v>0.16279184712795566</v>
      </c>
    </row>
    <row r="19" spans="1:27" ht="20.100000000000001" customHeight="1">
      <c r="A19" s="50" t="s">
        <v>65</v>
      </c>
      <c r="B19" s="51">
        <v>2398491</v>
      </c>
      <c r="C19" s="60">
        <v>2345664</v>
      </c>
      <c r="D19" s="60">
        <v>2365166</v>
      </c>
      <c r="E19" s="52">
        <v>2205534</v>
      </c>
      <c r="F19" s="133">
        <v>11613943</v>
      </c>
      <c r="G19" s="51">
        <v>11297671</v>
      </c>
      <c r="H19" s="60">
        <v>11896521</v>
      </c>
      <c r="I19" s="52">
        <v>11787250</v>
      </c>
      <c r="J19" s="140">
        <f t="shared" si="3"/>
        <v>4.8421874420208368</v>
      </c>
      <c r="K19" s="137">
        <f t="shared" si="3"/>
        <v>4.8164063565796296</v>
      </c>
      <c r="L19" s="64">
        <f t="shared" si="0"/>
        <v>5.0298883883837329</v>
      </c>
      <c r="M19" s="99">
        <f t="shared" si="1"/>
        <v>5.3443973205581958</v>
      </c>
      <c r="O19" s="67">
        <f t="shared" si="4"/>
        <v>-6.7492937070801798E-2</v>
      </c>
      <c r="P19" s="74">
        <f t="shared" si="5"/>
        <v>-9.1851222723012896E-3</v>
      </c>
      <c r="Q19" s="68">
        <f t="shared" si="6"/>
        <v>6.2528014120711919E-2</v>
      </c>
      <c r="S19" s="144">
        <f t="shared" si="7"/>
        <v>0.37913343539493016</v>
      </c>
      <c r="T19" s="144">
        <f t="shared" si="8"/>
        <v>0.36337301214158829</v>
      </c>
      <c r="U19" s="85">
        <f t="shared" si="9"/>
        <v>0.36235898292282909</v>
      </c>
      <c r="V19" s="20">
        <f t="shared" si="10"/>
        <v>0.36494346400551336</v>
      </c>
      <c r="W19" s="45"/>
      <c r="X19" s="144">
        <f t="shared" si="11"/>
        <v>0.3874624554244176</v>
      </c>
      <c r="Y19" s="144">
        <f t="shared" si="12"/>
        <v>0.36991173199825078</v>
      </c>
      <c r="Z19" s="85">
        <f t="shared" si="13"/>
        <v>0.3662532315906547</v>
      </c>
      <c r="AA19" s="20">
        <f t="shared" si="14"/>
        <v>0.3657266395473513</v>
      </c>
    </row>
    <row r="20" spans="1:27" ht="20.100000000000001" customHeight="1" thickBot="1">
      <c r="A20" s="50" t="s">
        <v>66</v>
      </c>
      <c r="B20" s="51">
        <v>1203</v>
      </c>
      <c r="C20" s="60">
        <v>1251</v>
      </c>
      <c r="D20" s="60">
        <v>1590</v>
      </c>
      <c r="E20" s="52">
        <v>1443</v>
      </c>
      <c r="F20" s="133">
        <v>10074</v>
      </c>
      <c r="G20" s="51">
        <v>10502</v>
      </c>
      <c r="H20" s="60">
        <v>13600</v>
      </c>
      <c r="I20" s="52">
        <v>13099</v>
      </c>
      <c r="J20" s="140">
        <f t="shared" si="3"/>
        <v>8.3740648379052374</v>
      </c>
      <c r="K20" s="137">
        <f t="shared" si="3"/>
        <v>8.3948840927258193</v>
      </c>
      <c r="L20" s="64">
        <f t="shared" si="0"/>
        <v>8.5534591194968552</v>
      </c>
      <c r="M20" s="99">
        <f t="shared" si="1"/>
        <v>9.0776160776160779</v>
      </c>
      <c r="O20" s="67">
        <f t="shared" si="4"/>
        <v>-9.2452830188679239E-2</v>
      </c>
      <c r="P20" s="74">
        <f t="shared" si="5"/>
        <v>-3.6838235294117644E-2</v>
      </c>
      <c r="Q20" s="68">
        <f t="shared" si="6"/>
        <v>6.1280114956585592E-2</v>
      </c>
      <c r="S20" s="144">
        <f t="shared" si="7"/>
        <v>1.9016019771602271E-4</v>
      </c>
      <c r="T20" s="144">
        <f t="shared" si="8"/>
        <v>1.9379571762585219E-4</v>
      </c>
      <c r="U20" s="85">
        <f t="shared" si="9"/>
        <v>2.4359845475848131E-4</v>
      </c>
      <c r="V20" s="20">
        <f t="shared" si="10"/>
        <v>2.3876912283372453E-4</v>
      </c>
      <c r="W20" s="45"/>
      <c r="X20" s="144">
        <f t="shared" si="11"/>
        <v>3.3608713043843788E-4</v>
      </c>
      <c r="Y20" s="144">
        <f t="shared" si="12"/>
        <v>3.438596334984113E-4</v>
      </c>
      <c r="Z20" s="85">
        <f t="shared" si="13"/>
        <v>4.1869752927203711E-4</v>
      </c>
      <c r="AA20" s="20">
        <f t="shared" si="14"/>
        <v>4.0642671118630336E-4</v>
      </c>
    </row>
    <row r="21" spans="1:27" ht="20.100000000000001" customHeight="1" thickBot="1">
      <c r="A21" s="37" t="s">
        <v>1</v>
      </c>
      <c r="B21" s="38">
        <v>12723253</v>
      </c>
      <c r="C21" s="92">
        <v>13893011</v>
      </c>
      <c r="D21" s="92">
        <v>14613096</v>
      </c>
      <c r="E21" s="39">
        <v>13580629</v>
      </c>
      <c r="F21" s="134">
        <v>51082118</v>
      </c>
      <c r="G21" s="38">
        <v>57094976</v>
      </c>
      <c r="H21" s="92">
        <v>63161117</v>
      </c>
      <c r="I21" s="39">
        <v>61340628</v>
      </c>
      <c r="J21" s="139">
        <f t="shared" si="3"/>
        <v>4.0148630228448656</v>
      </c>
      <c r="K21" s="112">
        <f t="shared" si="3"/>
        <v>4.1096185700853471</v>
      </c>
      <c r="L21" s="63">
        <f t="shared" si="0"/>
        <v>4.3222269257657651</v>
      </c>
      <c r="M21" s="98">
        <f t="shared" si="1"/>
        <v>4.5167737076095662</v>
      </c>
      <c r="O21" s="69">
        <f t="shared" si="4"/>
        <v>-7.0653542548409998E-2</v>
      </c>
      <c r="P21" s="82">
        <f t="shared" si="5"/>
        <v>-2.8822938644356148E-2</v>
      </c>
      <c r="Q21" s="70">
        <f t="shared" si="6"/>
        <v>4.501077458105314E-2</v>
      </c>
      <c r="S21" s="143">
        <f>B21/B189</f>
        <v>0.15278258837161615</v>
      </c>
      <c r="T21" s="47">
        <f>C21/C189</f>
        <v>0.15872626936757714</v>
      </c>
      <c r="U21" s="84">
        <f>D21/D189</f>
        <v>0.15836308631751272</v>
      </c>
      <c r="V21" s="47">
        <f>E21/E189</f>
        <v>0.15565194755693806</v>
      </c>
      <c r="W21" s="48"/>
      <c r="X21" s="143">
        <f>F21/F189</f>
        <v>0.16501867985367533</v>
      </c>
      <c r="Y21" s="143">
        <f>G21/G189</f>
        <v>0.17255100338715088</v>
      </c>
      <c r="Z21" s="84">
        <f>H21/H189</f>
        <v>0.17203953999042179</v>
      </c>
      <c r="AA21" s="47">
        <f>I21/I189</f>
        <v>0.1678698121031412</v>
      </c>
    </row>
    <row r="22" spans="1:27" ht="20.100000000000001" customHeight="1">
      <c r="A22" s="50" t="s">
        <v>54</v>
      </c>
      <c r="B22" s="51">
        <v>1182854</v>
      </c>
      <c r="C22" s="60">
        <v>1337700</v>
      </c>
      <c r="D22" s="60">
        <v>1363705</v>
      </c>
      <c r="E22" s="52">
        <v>1278477</v>
      </c>
      <c r="F22" s="133">
        <v>4454442</v>
      </c>
      <c r="G22" s="51">
        <v>5057472</v>
      </c>
      <c r="H22" s="60">
        <v>5235344</v>
      </c>
      <c r="I22" s="52">
        <v>5142706</v>
      </c>
      <c r="J22" s="140">
        <f t="shared" si="3"/>
        <v>3.7658426145576716</v>
      </c>
      <c r="K22" s="137">
        <f t="shared" si="3"/>
        <v>3.7807221350078493</v>
      </c>
      <c r="L22" s="64">
        <f t="shared" si="0"/>
        <v>3.8390590340286206</v>
      </c>
      <c r="M22" s="99">
        <f t="shared" si="1"/>
        <v>4.0225252390148594</v>
      </c>
      <c r="O22" s="67">
        <f t="shared" si="4"/>
        <v>-6.2497387631489217E-2</v>
      </c>
      <c r="P22" s="74">
        <f t="shared" si="5"/>
        <v>-1.7694730279423854E-2</v>
      </c>
      <c r="Q22" s="68">
        <f t="shared" si="6"/>
        <v>4.7789368009200306E-2</v>
      </c>
      <c r="S22" s="144">
        <f>B22/$B$21</f>
        <v>9.2967891151736121E-2</v>
      </c>
      <c r="T22" s="144">
        <f>C22/$C$21</f>
        <v>9.6285823137979232E-2</v>
      </c>
      <c r="U22" s="85">
        <f>D22/$D$21</f>
        <v>9.3320744625232058E-2</v>
      </c>
      <c r="V22" s="20">
        <f>E22/$E$21</f>
        <v>9.4139748608109391E-2</v>
      </c>
      <c r="W22" s="45"/>
      <c r="X22" s="144">
        <f>F22/$F$21</f>
        <v>8.7201591758587618E-2</v>
      </c>
      <c r="Y22" s="144">
        <f>G22/$G$21</f>
        <v>8.8579982939304497E-2</v>
      </c>
      <c r="Z22" s="85">
        <f>H22/$H$21</f>
        <v>8.2888717753360819E-2</v>
      </c>
      <c r="AA22" s="20">
        <f>I22/$I$21</f>
        <v>8.3838496077999078E-2</v>
      </c>
    </row>
    <row r="23" spans="1:27" ht="20.100000000000001" customHeight="1">
      <c r="A23" s="50" t="s">
        <v>55</v>
      </c>
      <c r="B23" s="51">
        <v>18255</v>
      </c>
      <c r="C23" s="60">
        <v>18454</v>
      </c>
      <c r="D23" s="60">
        <v>20604</v>
      </c>
      <c r="E23" s="52">
        <v>18543</v>
      </c>
      <c r="F23" s="133">
        <v>130269</v>
      </c>
      <c r="G23" s="51">
        <v>144145</v>
      </c>
      <c r="H23" s="60">
        <v>189960</v>
      </c>
      <c r="I23" s="52">
        <v>182103</v>
      </c>
      <c r="J23" s="140">
        <f t="shared" si="3"/>
        <v>7.1360723089564502</v>
      </c>
      <c r="K23" s="137">
        <f t="shared" si="3"/>
        <v>7.8110436761677686</v>
      </c>
      <c r="L23" s="64">
        <f t="shared" ref="L23:L86" si="15">H23/D23</f>
        <v>9.2195690157251011</v>
      </c>
      <c r="M23" s="99">
        <f t="shared" ref="M23:M86" si="16">I23/E23</f>
        <v>9.8205791943051288</v>
      </c>
      <c r="O23" s="67">
        <f t="shared" si="4"/>
        <v>-0.10002912055911474</v>
      </c>
      <c r="P23" s="74">
        <f t="shared" si="5"/>
        <v>-4.1361339229311435E-2</v>
      </c>
      <c r="Q23" s="68">
        <f t="shared" si="6"/>
        <v>6.5188532951478695E-2</v>
      </c>
      <c r="S23" s="144">
        <f t="shared" ref="S23:S34" si="17">B23/$B$21</f>
        <v>1.4347745816262554E-3</v>
      </c>
      <c r="T23" s="144">
        <f t="shared" ref="T23:T34" si="18">C23/$C$21</f>
        <v>1.3282937730345135E-3</v>
      </c>
      <c r="U23" s="85">
        <f t="shared" ref="U23:U34" si="19">D23/$D$21</f>
        <v>1.4099681545922918E-3</v>
      </c>
      <c r="V23" s="20">
        <f t="shared" ref="V23:V34" si="20">E23/$E$21</f>
        <v>1.3654006747404704E-3</v>
      </c>
      <c r="W23" s="45"/>
      <c r="X23" s="144">
        <f t="shared" ref="X23:X34" si="21">F23/$F$21</f>
        <v>2.5501879150743121E-3</v>
      </c>
      <c r="Y23" s="144">
        <f t="shared" ref="Y23:Y34" si="22">G23/$G$21</f>
        <v>2.5246529572059018E-3</v>
      </c>
      <c r="Z23" s="85">
        <f t="shared" ref="Z23:Z34" si="23">H23/$H$21</f>
        <v>3.0075465574809263E-3</v>
      </c>
      <c r="AA23" s="20">
        <f t="shared" ref="AA23:AA34" si="24">I23/$I$21</f>
        <v>2.9687175683952892E-3</v>
      </c>
    </row>
    <row r="24" spans="1:27" ht="20.100000000000001" customHeight="1">
      <c r="A24" s="50" t="s">
        <v>56</v>
      </c>
      <c r="B24" s="51">
        <v>1156755</v>
      </c>
      <c r="C24" s="60">
        <v>1461942</v>
      </c>
      <c r="D24" s="60">
        <v>1635111</v>
      </c>
      <c r="E24" s="52">
        <v>1563070</v>
      </c>
      <c r="F24" s="133">
        <v>7560341</v>
      </c>
      <c r="G24" s="51">
        <v>9619529</v>
      </c>
      <c r="H24" s="60">
        <v>11191832</v>
      </c>
      <c r="I24" s="52">
        <v>11131208</v>
      </c>
      <c r="J24" s="140">
        <f t="shared" si="3"/>
        <v>6.5358187343041525</v>
      </c>
      <c r="K24" s="137">
        <f t="shared" si="3"/>
        <v>6.5799662366906482</v>
      </c>
      <c r="L24" s="64">
        <f t="shared" si="15"/>
        <v>6.844692500998403</v>
      </c>
      <c r="M24" s="99">
        <f t="shared" si="16"/>
        <v>7.121375242311605</v>
      </c>
      <c r="O24" s="67">
        <f t="shared" si="4"/>
        <v>-4.4058782553600337E-2</v>
      </c>
      <c r="P24" s="74">
        <f t="shared" si="5"/>
        <v>-5.4168075432154449E-3</v>
      </c>
      <c r="Q24" s="68">
        <f t="shared" si="6"/>
        <v>4.04229614804235E-2</v>
      </c>
      <c r="S24" s="144">
        <f t="shared" si="17"/>
        <v>9.0916607568834795E-2</v>
      </c>
      <c r="T24" s="144">
        <f t="shared" si="18"/>
        <v>0.10522859299542769</v>
      </c>
      <c r="U24" s="85">
        <f t="shared" si="19"/>
        <v>0.11189353713956303</v>
      </c>
      <c r="V24" s="20">
        <f t="shared" si="20"/>
        <v>0.11509555264340113</v>
      </c>
      <c r="W24" s="45"/>
      <c r="X24" s="144">
        <f t="shared" si="21"/>
        <v>0.14800367126515779</v>
      </c>
      <c r="Y24" s="144">
        <f t="shared" si="22"/>
        <v>0.1684829327189839</v>
      </c>
      <c r="Z24" s="85">
        <f t="shared" si="23"/>
        <v>0.17719496632714712</v>
      </c>
      <c r="AA24" s="20">
        <f t="shared" si="24"/>
        <v>0.1814655043962054</v>
      </c>
    </row>
    <row r="25" spans="1:27" ht="20.100000000000001" customHeight="1">
      <c r="A25" s="50" t="s">
        <v>57</v>
      </c>
      <c r="B25" s="51">
        <v>418</v>
      </c>
      <c r="C25" s="60">
        <v>424</v>
      </c>
      <c r="D25" s="60">
        <v>118</v>
      </c>
      <c r="E25" s="52">
        <v>122</v>
      </c>
      <c r="F25" s="133">
        <v>4968</v>
      </c>
      <c r="G25" s="51">
        <v>6877</v>
      </c>
      <c r="H25" s="60">
        <v>2756</v>
      </c>
      <c r="I25" s="52">
        <v>2968</v>
      </c>
      <c r="J25" s="140">
        <f t="shared" si="3"/>
        <v>11.885167464114833</v>
      </c>
      <c r="K25" s="137">
        <f t="shared" si="3"/>
        <v>16.21933962264151</v>
      </c>
      <c r="L25" s="64">
        <f t="shared" si="15"/>
        <v>23.35593220338983</v>
      </c>
      <c r="M25" s="99">
        <f t="shared" si="16"/>
        <v>24.327868852459016</v>
      </c>
      <c r="O25" s="67">
        <f t="shared" si="4"/>
        <v>3.3898305084745763E-2</v>
      </c>
      <c r="P25" s="74">
        <f t="shared" si="5"/>
        <v>7.6923076923076927E-2</v>
      </c>
      <c r="Q25" s="68">
        <f t="shared" si="6"/>
        <v>4.1614123581336676E-2</v>
      </c>
      <c r="S25" s="144">
        <f t="shared" si="17"/>
        <v>3.2853233367284297E-5</v>
      </c>
      <c r="T25" s="144">
        <f t="shared" si="18"/>
        <v>3.051894222210002E-5</v>
      </c>
      <c r="U25" s="85">
        <f t="shared" si="19"/>
        <v>8.0749486624874015E-6</v>
      </c>
      <c r="V25" s="20">
        <f t="shared" si="20"/>
        <v>8.9833836120550822E-6</v>
      </c>
      <c r="W25" s="45"/>
      <c r="X25" s="144">
        <f t="shared" si="21"/>
        <v>9.7255168628677458E-5</v>
      </c>
      <c r="Y25" s="144">
        <f t="shared" si="22"/>
        <v>1.2044842614523562E-4</v>
      </c>
      <c r="Z25" s="85">
        <f t="shared" si="23"/>
        <v>4.3634440473875726E-5</v>
      </c>
      <c r="AA25" s="20">
        <f t="shared" si="24"/>
        <v>4.8385549623000275E-5</v>
      </c>
    </row>
    <row r="26" spans="1:27" ht="20.100000000000001" customHeight="1">
      <c r="A26" s="50" t="s">
        <v>58</v>
      </c>
      <c r="B26" s="51">
        <v>1118</v>
      </c>
      <c r="C26" s="60">
        <v>41042</v>
      </c>
      <c r="D26" s="60">
        <v>35754</v>
      </c>
      <c r="E26" s="52">
        <v>31499</v>
      </c>
      <c r="F26" s="133">
        <v>4829</v>
      </c>
      <c r="G26" s="51">
        <v>186925</v>
      </c>
      <c r="H26" s="60">
        <v>210039</v>
      </c>
      <c r="I26" s="52">
        <v>190716</v>
      </c>
      <c r="J26" s="140">
        <f t="shared" si="3"/>
        <v>4.3193202146690517</v>
      </c>
      <c r="K26" s="137">
        <f t="shared" si="3"/>
        <v>4.5544807757906538</v>
      </c>
      <c r="L26" s="64">
        <f t="shared" si="15"/>
        <v>5.8745594898472895</v>
      </c>
      <c r="M26" s="99">
        <f t="shared" si="16"/>
        <v>6.0546684021714974</v>
      </c>
      <c r="O26" s="67">
        <f t="shared" si="4"/>
        <v>-0.11900766347821223</v>
      </c>
      <c r="P26" s="74">
        <f t="shared" si="5"/>
        <v>-9.1997200519903441E-2</v>
      </c>
      <c r="Q26" s="68">
        <f t="shared" si="6"/>
        <v>3.0659134976074583E-2</v>
      </c>
      <c r="S26" s="144">
        <f t="shared" si="17"/>
        <v>8.7870609819674261E-5</v>
      </c>
      <c r="T26" s="144">
        <f t="shared" si="18"/>
        <v>2.9541472327345021E-3</v>
      </c>
      <c r="U26" s="85">
        <f t="shared" si="19"/>
        <v>2.4467094447336826E-3</v>
      </c>
      <c r="V26" s="20">
        <f t="shared" si="20"/>
        <v>2.3194065606239591E-3</v>
      </c>
      <c r="W26" s="45"/>
      <c r="X26" s="144">
        <f t="shared" si="21"/>
        <v>9.4534059844582008E-5</v>
      </c>
      <c r="Y26" s="144">
        <f t="shared" si="22"/>
        <v>3.2739307920893073E-3</v>
      </c>
      <c r="Z26" s="85">
        <f t="shared" si="23"/>
        <v>3.3254478384224903E-3</v>
      </c>
      <c r="AA26" s="20">
        <f t="shared" si="24"/>
        <v>3.1091302162736252E-3</v>
      </c>
    </row>
    <row r="27" spans="1:27" ht="20.100000000000001" customHeight="1">
      <c r="A27" s="50" t="s">
        <v>59</v>
      </c>
      <c r="B27" s="51">
        <v>57023</v>
      </c>
      <c r="C27" s="60">
        <v>48473</v>
      </c>
      <c r="D27" s="60">
        <v>77718</v>
      </c>
      <c r="E27" s="52">
        <v>95983</v>
      </c>
      <c r="F27" s="133">
        <v>221311</v>
      </c>
      <c r="G27" s="51">
        <v>224247</v>
      </c>
      <c r="H27" s="60">
        <v>311264</v>
      </c>
      <c r="I27" s="52">
        <v>359322</v>
      </c>
      <c r="J27" s="140">
        <f t="shared" si="3"/>
        <v>3.8810830717429807</v>
      </c>
      <c r="K27" s="137">
        <f t="shared" si="3"/>
        <v>4.6262249087120662</v>
      </c>
      <c r="L27" s="64">
        <f t="shared" si="15"/>
        <v>4.0050438765794283</v>
      </c>
      <c r="M27" s="99">
        <f t="shared" si="16"/>
        <v>3.7436004292426786</v>
      </c>
      <c r="O27" s="67">
        <f t="shared" si="4"/>
        <v>0.23501634113075479</v>
      </c>
      <c r="P27" s="74">
        <f t="shared" si="5"/>
        <v>0.15439626811966692</v>
      </c>
      <c r="Q27" s="68">
        <f t="shared" si="6"/>
        <v>-6.5278547599842945E-2</v>
      </c>
      <c r="S27" s="144">
        <f t="shared" si="17"/>
        <v>4.4817940820637619E-3</v>
      </c>
      <c r="T27" s="144">
        <f t="shared" si="18"/>
        <v>3.4890204866317317E-3</v>
      </c>
      <c r="U27" s="85">
        <f t="shared" si="19"/>
        <v>5.3183801707728465E-3</v>
      </c>
      <c r="V27" s="20">
        <f t="shared" si="20"/>
        <v>7.0676402396383847E-3</v>
      </c>
      <c r="W27" s="45"/>
      <c r="X27" s="144">
        <f t="shared" si="21"/>
        <v>4.3324554396902649E-3</v>
      </c>
      <c r="Y27" s="144">
        <f t="shared" si="22"/>
        <v>3.9276135259256433E-3</v>
      </c>
      <c r="Z27" s="85">
        <f t="shared" si="23"/>
        <v>4.9280952393543007E-3</v>
      </c>
      <c r="AA27" s="20">
        <f t="shared" si="24"/>
        <v>5.8578141717101429E-3</v>
      </c>
    </row>
    <row r="28" spans="1:27" ht="20.100000000000001" customHeight="1">
      <c r="A28" s="50" t="s">
        <v>60</v>
      </c>
      <c r="B28" s="51">
        <v>526480</v>
      </c>
      <c r="C28" s="60">
        <v>2273</v>
      </c>
      <c r="D28" s="60">
        <v>2203</v>
      </c>
      <c r="E28" s="52">
        <v>1560</v>
      </c>
      <c r="F28" s="133">
        <v>2185813</v>
      </c>
      <c r="G28" s="51">
        <v>10684</v>
      </c>
      <c r="H28" s="60">
        <v>11334</v>
      </c>
      <c r="I28" s="52">
        <v>7749</v>
      </c>
      <c r="J28" s="140">
        <f t="shared" si="3"/>
        <v>4.1517493542014892</v>
      </c>
      <c r="K28" s="137">
        <f t="shared" si="3"/>
        <v>4.7003959524857013</v>
      </c>
      <c r="L28" s="64">
        <f t="shared" si="15"/>
        <v>5.1448025419881978</v>
      </c>
      <c r="M28" s="99">
        <f t="shared" si="16"/>
        <v>4.967307692307692</v>
      </c>
      <c r="O28" s="67">
        <f t="shared" si="4"/>
        <v>-0.29187471629596007</v>
      </c>
      <c r="P28" s="74">
        <f t="shared" si="5"/>
        <v>-0.31630492323980941</v>
      </c>
      <c r="Q28" s="68">
        <f t="shared" si="6"/>
        <v>-3.4499837113653981E-2</v>
      </c>
      <c r="S28" s="144">
        <f t="shared" si="17"/>
        <v>4.1379354792363245E-2</v>
      </c>
      <c r="T28" s="144">
        <f t="shared" si="18"/>
        <v>1.6360744261988995E-4</v>
      </c>
      <c r="U28" s="85">
        <f t="shared" si="19"/>
        <v>1.5075518562254021E-4</v>
      </c>
      <c r="V28" s="20">
        <f t="shared" si="20"/>
        <v>1.1486949536726171E-4</v>
      </c>
      <c r="W28" s="45"/>
      <c r="X28" s="144">
        <f t="shared" si="21"/>
        <v>4.2790179530143996E-2</v>
      </c>
      <c r="Y28" s="144">
        <f t="shared" si="22"/>
        <v>1.8712679728598186E-4</v>
      </c>
      <c r="Z28" s="85">
        <f t="shared" si="23"/>
        <v>1.7944584482253536E-4</v>
      </c>
      <c r="AA28" s="20">
        <f t="shared" si="24"/>
        <v>1.2632736658646534E-4</v>
      </c>
    </row>
    <row r="29" spans="1:27" ht="20.100000000000001" customHeight="1">
      <c r="A29" s="50" t="s">
        <v>61</v>
      </c>
      <c r="B29" s="51">
        <v>35635</v>
      </c>
      <c r="C29" s="60">
        <v>549760</v>
      </c>
      <c r="D29" s="60">
        <v>558467</v>
      </c>
      <c r="E29" s="52">
        <v>523214</v>
      </c>
      <c r="F29" s="133">
        <v>147215</v>
      </c>
      <c r="G29" s="51">
        <v>2309236</v>
      </c>
      <c r="H29" s="60">
        <v>2476946</v>
      </c>
      <c r="I29" s="52">
        <v>2419552</v>
      </c>
      <c r="J29" s="140">
        <f t="shared" si="3"/>
        <v>4.1311912445629293</v>
      </c>
      <c r="K29" s="137">
        <f t="shared" si="3"/>
        <v>4.2004438300349243</v>
      </c>
      <c r="L29" s="64">
        <f t="shared" si="15"/>
        <v>4.4352593796947719</v>
      </c>
      <c r="M29" s="99">
        <f t="shared" si="16"/>
        <v>4.6244022522333115</v>
      </c>
      <c r="O29" s="67">
        <f t="shared" si="4"/>
        <v>-6.3124589277432683E-2</v>
      </c>
      <c r="P29" s="74">
        <f t="shared" si="5"/>
        <v>-2.3171276240983855E-2</v>
      </c>
      <c r="Q29" s="68">
        <f t="shared" si="6"/>
        <v>4.2645278741636101E-2</v>
      </c>
      <c r="S29" s="144">
        <f t="shared" si="17"/>
        <v>2.8007774426870237E-3</v>
      </c>
      <c r="T29" s="144">
        <f t="shared" si="18"/>
        <v>3.9570975650994593E-2</v>
      </c>
      <c r="U29" s="85">
        <f t="shared" si="19"/>
        <v>3.8216884361808069E-2</v>
      </c>
      <c r="V29" s="20">
        <f t="shared" si="20"/>
        <v>3.8526492403260559E-2</v>
      </c>
      <c r="W29" s="45"/>
      <c r="X29" s="144">
        <f t="shared" si="21"/>
        <v>2.8819282708677034E-3</v>
      </c>
      <c r="Y29" s="144">
        <f t="shared" si="22"/>
        <v>4.0445520110210749E-2</v>
      </c>
      <c r="Z29" s="85">
        <f t="shared" si="23"/>
        <v>3.921631088316567E-2</v>
      </c>
      <c r="AA29" s="20">
        <f t="shared" si="24"/>
        <v>3.9444526065171681E-2</v>
      </c>
    </row>
    <row r="30" spans="1:27" ht="20.100000000000001" customHeight="1">
      <c r="A30" s="50" t="s">
        <v>62</v>
      </c>
      <c r="B30" s="51">
        <v>1042520</v>
      </c>
      <c r="C30" s="60">
        <v>1142540</v>
      </c>
      <c r="D30" s="60">
        <v>1095107</v>
      </c>
      <c r="E30" s="52">
        <v>972361</v>
      </c>
      <c r="F30" s="133">
        <v>3402219</v>
      </c>
      <c r="G30" s="51">
        <v>3736215</v>
      </c>
      <c r="H30" s="60">
        <v>3796656</v>
      </c>
      <c r="I30" s="52">
        <v>3518929</v>
      </c>
      <c r="J30" s="140">
        <f t="shared" si="3"/>
        <v>3.2634568161761885</v>
      </c>
      <c r="K30" s="137">
        <f t="shared" si="3"/>
        <v>3.2700955765224848</v>
      </c>
      <c r="L30" s="64">
        <f t="shared" si="15"/>
        <v>3.4669269760854418</v>
      </c>
      <c r="M30" s="99">
        <f t="shared" si="16"/>
        <v>3.6189532488448219</v>
      </c>
      <c r="O30" s="67">
        <f t="shared" si="4"/>
        <v>-0.11208585097164021</v>
      </c>
      <c r="P30" s="74">
        <f t="shared" si="5"/>
        <v>-7.3150425005583858E-2</v>
      </c>
      <c r="Q30" s="68">
        <f t="shared" si="6"/>
        <v>4.3850439829867797E-2</v>
      </c>
      <c r="S30" s="144">
        <f t="shared" si="17"/>
        <v>8.1938164713065129E-2</v>
      </c>
      <c r="T30" s="144">
        <f t="shared" si="18"/>
        <v>8.223847227933527E-2</v>
      </c>
      <c r="U30" s="85">
        <f t="shared" si="19"/>
        <v>7.4940108516360945E-2</v>
      </c>
      <c r="V30" s="20">
        <f t="shared" si="20"/>
        <v>7.1599113708208956E-2</v>
      </c>
      <c r="W30" s="45"/>
      <c r="X30" s="144">
        <f t="shared" si="21"/>
        <v>6.6602935297240415E-2</v>
      </c>
      <c r="Y30" s="144">
        <f t="shared" si="22"/>
        <v>6.5438594807360986E-2</v>
      </c>
      <c r="Z30" s="85">
        <f t="shared" si="23"/>
        <v>6.0110653204565712E-2</v>
      </c>
      <c r="AA30" s="20">
        <f t="shared" si="24"/>
        <v>5.736701945731628E-2</v>
      </c>
    </row>
    <row r="31" spans="1:27" ht="20.100000000000001" customHeight="1">
      <c r="A31" s="50" t="s">
        <v>63</v>
      </c>
      <c r="B31" s="51">
        <v>669440</v>
      </c>
      <c r="C31" s="60">
        <v>724235</v>
      </c>
      <c r="D31" s="60">
        <v>756984</v>
      </c>
      <c r="E31" s="52">
        <v>674564</v>
      </c>
      <c r="F31" s="133">
        <v>2164703</v>
      </c>
      <c r="G31" s="51">
        <v>2417628</v>
      </c>
      <c r="H31" s="60">
        <v>2579088</v>
      </c>
      <c r="I31" s="52">
        <v>2402658</v>
      </c>
      <c r="J31" s="140">
        <f t="shared" si="3"/>
        <v>3.233602712715105</v>
      </c>
      <c r="K31" s="137">
        <f t="shared" si="3"/>
        <v>3.338181667552659</v>
      </c>
      <c r="L31" s="64">
        <f t="shared" si="15"/>
        <v>3.407057480739355</v>
      </c>
      <c r="M31" s="99">
        <f t="shared" si="16"/>
        <v>3.5617939884132568</v>
      </c>
      <c r="O31" s="67">
        <f t="shared" si="4"/>
        <v>-0.10887944791435486</v>
      </c>
      <c r="P31" s="74">
        <f t="shared" si="5"/>
        <v>-6.840790232826488E-2</v>
      </c>
      <c r="Q31" s="68">
        <f t="shared" si="6"/>
        <v>4.5416465248576579E-2</v>
      </c>
      <c r="S31" s="144">
        <f t="shared" si="17"/>
        <v>5.2615474988982773E-2</v>
      </c>
      <c r="T31" s="144">
        <f t="shared" si="18"/>
        <v>5.2129448396751432E-2</v>
      </c>
      <c r="U31" s="85">
        <f t="shared" si="19"/>
        <v>5.180175371461325E-2</v>
      </c>
      <c r="V31" s="20">
        <f t="shared" si="20"/>
        <v>4.9671042482642001E-2</v>
      </c>
      <c r="W31" s="45"/>
      <c r="X31" s="144">
        <f t="shared" si="21"/>
        <v>4.2376923368760866E-2</v>
      </c>
      <c r="Y31" s="144">
        <f t="shared" si="22"/>
        <v>4.2343970860063064E-2</v>
      </c>
      <c r="Z31" s="85">
        <f t="shared" si="23"/>
        <v>4.0833476710046147E-2</v>
      </c>
      <c r="AA31" s="20">
        <f t="shared" si="24"/>
        <v>3.9169113169170683E-2</v>
      </c>
    </row>
    <row r="32" spans="1:27" ht="20.100000000000001" customHeight="1">
      <c r="A32" s="50" t="s">
        <v>64</v>
      </c>
      <c r="B32" s="51">
        <v>2919194</v>
      </c>
      <c r="C32" s="60">
        <v>3229266</v>
      </c>
      <c r="D32" s="60">
        <v>3398747</v>
      </c>
      <c r="E32" s="52">
        <v>3096777</v>
      </c>
      <c r="F32" s="133">
        <v>9119492</v>
      </c>
      <c r="G32" s="51">
        <v>10281592</v>
      </c>
      <c r="H32" s="60">
        <v>11435429</v>
      </c>
      <c r="I32" s="52">
        <v>11027670</v>
      </c>
      <c r="J32" s="140">
        <f t="shared" si="3"/>
        <v>3.1239760015949609</v>
      </c>
      <c r="K32" s="137">
        <f t="shared" si="3"/>
        <v>3.1838789371950158</v>
      </c>
      <c r="L32" s="64">
        <f t="shared" si="15"/>
        <v>3.3646014251722769</v>
      </c>
      <c r="M32" s="99">
        <f t="shared" si="16"/>
        <v>3.5610152103299657</v>
      </c>
      <c r="O32" s="67">
        <f t="shared" si="4"/>
        <v>-8.8847448780388777E-2</v>
      </c>
      <c r="P32" s="74">
        <f t="shared" si="5"/>
        <v>-3.5657516652851412E-2</v>
      </c>
      <c r="Q32" s="68">
        <f t="shared" si="6"/>
        <v>5.8376538655728553E-2</v>
      </c>
      <c r="S32" s="144">
        <f t="shared" si="17"/>
        <v>0.22943770747936867</v>
      </c>
      <c r="T32" s="144">
        <f t="shared" si="18"/>
        <v>0.23243816621177368</v>
      </c>
      <c r="U32" s="85">
        <f t="shared" si="19"/>
        <v>0.23258226730324635</v>
      </c>
      <c r="V32" s="20">
        <f t="shared" si="20"/>
        <v>0.22802898157368115</v>
      </c>
      <c r="W32" s="45"/>
      <c r="X32" s="144">
        <f t="shared" si="21"/>
        <v>0.17852611358049014</v>
      </c>
      <c r="Y32" s="144">
        <f t="shared" si="22"/>
        <v>0.18007875158753023</v>
      </c>
      <c r="Z32" s="85">
        <f t="shared" si="23"/>
        <v>0.18105172205868367</v>
      </c>
      <c r="AA32" s="20">
        <f t="shared" si="24"/>
        <v>0.17977758558324508</v>
      </c>
    </row>
    <row r="33" spans="1:27" ht="20.100000000000001" customHeight="1">
      <c r="A33" s="50" t="s">
        <v>65</v>
      </c>
      <c r="B33" s="51">
        <v>5110786</v>
      </c>
      <c r="C33" s="60">
        <v>5333692</v>
      </c>
      <c r="D33" s="60">
        <v>5665754</v>
      </c>
      <c r="E33" s="52">
        <v>5321873</v>
      </c>
      <c r="F33" s="133">
        <v>21668670</v>
      </c>
      <c r="G33" s="51">
        <v>23076154</v>
      </c>
      <c r="H33" s="60">
        <v>25697990</v>
      </c>
      <c r="I33" s="52">
        <v>24933038</v>
      </c>
      <c r="J33" s="140">
        <f t="shared" si="3"/>
        <v>4.2397920789483265</v>
      </c>
      <c r="K33" s="137">
        <f t="shared" si="3"/>
        <v>4.3264879186874685</v>
      </c>
      <c r="L33" s="64">
        <f t="shared" si="15"/>
        <v>4.5356699214261686</v>
      </c>
      <c r="M33" s="99">
        <f t="shared" si="16"/>
        <v>4.6850118369979894</v>
      </c>
      <c r="O33" s="67">
        <f t="shared" si="4"/>
        <v>-6.0694657763115022E-2</v>
      </c>
      <c r="P33" s="74">
        <f t="shared" si="5"/>
        <v>-2.9766997341037178E-2</v>
      </c>
      <c r="Q33" s="68">
        <f t="shared" si="6"/>
        <v>3.2926098715063148E-2</v>
      </c>
      <c r="S33" s="144">
        <f t="shared" si="17"/>
        <v>0.40168862475657757</v>
      </c>
      <c r="T33" s="144">
        <f t="shared" si="18"/>
        <v>0.3839118820247101</v>
      </c>
      <c r="U33" s="85">
        <f t="shared" si="19"/>
        <v>0.38771756512103939</v>
      </c>
      <c r="V33" s="20">
        <f t="shared" si="20"/>
        <v>0.39187234994785586</v>
      </c>
      <c r="W33" s="45"/>
      <c r="X33" s="144">
        <f t="shared" si="21"/>
        <v>0.42419286529975125</v>
      </c>
      <c r="Y33" s="144">
        <f t="shared" si="22"/>
        <v>0.404171358264517</v>
      </c>
      <c r="Z33" s="85">
        <f t="shared" si="23"/>
        <v>0.40686408380016459</v>
      </c>
      <c r="AA33" s="20">
        <f t="shared" si="24"/>
        <v>0.4064685806607653</v>
      </c>
    </row>
    <row r="34" spans="1:27" ht="20.100000000000001" customHeight="1" thickBot="1">
      <c r="A34" s="50" t="s">
        <v>66</v>
      </c>
      <c r="B34" s="51">
        <v>2775</v>
      </c>
      <c r="C34" s="60">
        <v>3210</v>
      </c>
      <c r="D34" s="60">
        <v>2824</v>
      </c>
      <c r="E34" s="52">
        <v>2586</v>
      </c>
      <c r="F34" s="133">
        <v>17846</v>
      </c>
      <c r="G34" s="51">
        <v>24272</v>
      </c>
      <c r="H34" s="60">
        <v>22479</v>
      </c>
      <c r="I34" s="52">
        <v>22009</v>
      </c>
      <c r="J34" s="140">
        <f t="shared" si="3"/>
        <v>6.430990990990991</v>
      </c>
      <c r="K34" s="137">
        <f t="shared" si="3"/>
        <v>7.5613707165109032</v>
      </c>
      <c r="L34" s="64">
        <f t="shared" si="15"/>
        <v>7.9599858356940514</v>
      </c>
      <c r="M34" s="99">
        <f t="shared" si="16"/>
        <v>8.5108275328692962</v>
      </c>
      <c r="O34" s="67">
        <f t="shared" si="4"/>
        <v>-8.4277620396600569E-2</v>
      </c>
      <c r="P34" s="74">
        <f t="shared" si="5"/>
        <v>-2.0908403398727703E-2</v>
      </c>
      <c r="Q34" s="68">
        <f t="shared" si="6"/>
        <v>6.9201341377414086E-2</v>
      </c>
      <c r="S34" s="144">
        <f t="shared" si="17"/>
        <v>2.181045995076888E-4</v>
      </c>
      <c r="T34" s="144">
        <f t="shared" si="18"/>
        <v>2.3105142578523836E-4</v>
      </c>
      <c r="U34" s="85">
        <f t="shared" si="19"/>
        <v>1.9325131375308831E-4</v>
      </c>
      <c r="V34" s="20">
        <f t="shared" si="20"/>
        <v>1.904182788588069E-4</v>
      </c>
      <c r="W34" s="45"/>
      <c r="X34" s="144">
        <f t="shared" si="21"/>
        <v>3.4935904576235467E-4</v>
      </c>
      <c r="Y34" s="144">
        <f t="shared" si="22"/>
        <v>4.2511621337751326E-4</v>
      </c>
      <c r="Z34" s="85">
        <f t="shared" si="23"/>
        <v>3.5589934231213802E-4</v>
      </c>
      <c r="AA34" s="20">
        <f t="shared" si="24"/>
        <v>3.587997175379424E-4</v>
      </c>
    </row>
    <row r="35" spans="1:27" ht="20.100000000000001" customHeight="1" thickBot="1">
      <c r="A35" s="37" t="s">
        <v>2</v>
      </c>
      <c r="B35" s="38">
        <v>2762446</v>
      </c>
      <c r="C35" s="92">
        <v>2932543</v>
      </c>
      <c r="D35" s="92">
        <v>3148416</v>
      </c>
      <c r="E35" s="39">
        <v>3043800</v>
      </c>
      <c r="F35" s="134">
        <v>10689091</v>
      </c>
      <c r="G35" s="38">
        <v>11356634</v>
      </c>
      <c r="H35" s="92">
        <v>12585312</v>
      </c>
      <c r="I35" s="39">
        <v>12847111</v>
      </c>
      <c r="J35" s="139">
        <f t="shared" si="3"/>
        <v>3.8694298458684804</v>
      </c>
      <c r="K35" s="112">
        <f t="shared" si="3"/>
        <v>3.8726231806319635</v>
      </c>
      <c r="L35" s="63">
        <f t="shared" si="15"/>
        <v>3.9973472374679839</v>
      </c>
      <c r="M35" s="98">
        <f t="shared" si="16"/>
        <v>4.2207474209869247</v>
      </c>
      <c r="N35" s="41"/>
      <c r="O35" s="69">
        <f t="shared" si="4"/>
        <v>-3.3228137577753385E-2</v>
      </c>
      <c r="P35" s="82">
        <f t="shared" si="5"/>
        <v>2.0801947540116605E-2</v>
      </c>
      <c r="Q35" s="70">
        <f t="shared" si="6"/>
        <v>5.5887109687385528E-2</v>
      </c>
      <c r="R35" s="42"/>
      <c r="S35" s="143">
        <f>B35/B189</f>
        <v>3.3171835073688906E-2</v>
      </c>
      <c r="T35" s="143">
        <f>C35/C189</f>
        <v>3.3504012208008957E-2</v>
      </c>
      <c r="U35" s="84">
        <f>D35/D189</f>
        <v>3.4119592095435365E-2</v>
      </c>
      <c r="V35" s="47">
        <f>E35/E189</f>
        <v>3.4885968681848838E-2</v>
      </c>
      <c r="W35" s="48"/>
      <c r="X35" s="143">
        <f>F35/F189</f>
        <v>3.4530668553246019E-2</v>
      </c>
      <c r="Y35" s="143">
        <f>G35/G189</f>
        <v>3.4321734224052089E-2</v>
      </c>
      <c r="Z35" s="84">
        <f>H35/H189</f>
        <v>3.4280129769014935E-2</v>
      </c>
      <c r="AA35" s="47">
        <f>I35/I189</f>
        <v>3.5158461527948465E-2</v>
      </c>
    </row>
    <row r="36" spans="1:27" ht="20.100000000000001" customHeight="1">
      <c r="A36" s="50" t="s">
        <v>54</v>
      </c>
      <c r="B36" s="51">
        <v>597651</v>
      </c>
      <c r="C36" s="60">
        <v>632201</v>
      </c>
      <c r="D36" s="60">
        <v>669679</v>
      </c>
      <c r="E36" s="52">
        <v>625263</v>
      </c>
      <c r="F36" s="133">
        <v>1927000</v>
      </c>
      <c r="G36" s="51">
        <v>2006111</v>
      </c>
      <c r="H36" s="60">
        <v>2100988</v>
      </c>
      <c r="I36" s="52">
        <v>2129908</v>
      </c>
      <c r="J36" s="140">
        <f t="shared" si="3"/>
        <v>3.2242897610812999</v>
      </c>
      <c r="K36" s="137">
        <f t="shared" si="3"/>
        <v>3.1732170622950613</v>
      </c>
      <c r="L36" s="64">
        <f t="shared" si="15"/>
        <v>3.1373060824663757</v>
      </c>
      <c r="M36" s="99">
        <f t="shared" si="16"/>
        <v>3.4064193787254324</v>
      </c>
      <c r="O36" s="67">
        <f t="shared" si="4"/>
        <v>-6.632431358904789E-2</v>
      </c>
      <c r="P36" s="74">
        <f t="shared" si="5"/>
        <v>1.3764952489019452E-2</v>
      </c>
      <c r="Q36" s="68">
        <f t="shared" si="6"/>
        <v>8.5778463811058844E-2</v>
      </c>
      <c r="S36" s="144">
        <f>B36/$B$35</f>
        <v>0.21634848246807359</v>
      </c>
      <c r="T36" s="144">
        <f>C36/$C$35</f>
        <v>0.21558115260372993</v>
      </c>
      <c r="U36" s="85">
        <f>D36/$D$35</f>
        <v>0.21270346739439769</v>
      </c>
      <c r="V36" s="20">
        <f>E36/$E$35</f>
        <v>0.20542184111965306</v>
      </c>
      <c r="W36" s="45"/>
      <c r="X36" s="144">
        <f>F36/$F$35</f>
        <v>0.18027725650385051</v>
      </c>
      <c r="Y36" s="144">
        <f>G36/$G$35</f>
        <v>0.17664661905983761</v>
      </c>
      <c r="Z36" s="85">
        <f>H36/$H$35</f>
        <v>0.16693968333880002</v>
      </c>
      <c r="AA36" s="20">
        <f>I36/$I$35</f>
        <v>0.16578886879703927</v>
      </c>
    </row>
    <row r="37" spans="1:27" ht="20.100000000000001" customHeight="1">
      <c r="A37" s="50" t="s">
        <v>55</v>
      </c>
      <c r="B37" s="51">
        <v>3316</v>
      </c>
      <c r="C37" s="60">
        <v>4425</v>
      </c>
      <c r="D37" s="60">
        <v>8126</v>
      </c>
      <c r="E37" s="52">
        <v>4471</v>
      </c>
      <c r="F37" s="133">
        <v>21842</v>
      </c>
      <c r="G37" s="51">
        <v>27430</v>
      </c>
      <c r="H37" s="60">
        <v>41499</v>
      </c>
      <c r="I37" s="52">
        <v>38185</v>
      </c>
      <c r="J37" s="140">
        <f t="shared" si="3"/>
        <v>6.5868516284680334</v>
      </c>
      <c r="K37" s="137">
        <f t="shared" si="3"/>
        <v>6.1988700564971753</v>
      </c>
      <c r="L37" s="64">
        <f t="shared" si="15"/>
        <v>5.1069406842234804</v>
      </c>
      <c r="M37" s="99">
        <f t="shared" si="16"/>
        <v>8.5405949452024164</v>
      </c>
      <c r="O37" s="67">
        <f t="shared" si="4"/>
        <v>-0.44979079497907948</v>
      </c>
      <c r="P37" s="74">
        <f t="shared" si="5"/>
        <v>-7.9857345960143614E-2</v>
      </c>
      <c r="Q37" s="68">
        <f t="shared" si="6"/>
        <v>0.6723505271142638</v>
      </c>
      <c r="S37" s="144">
        <f t="shared" ref="S37:S48" si="25">B37/$B$35</f>
        <v>1.2003854554984966E-3</v>
      </c>
      <c r="T37" s="144">
        <f t="shared" ref="T37:T48" si="26">C37/$C$35</f>
        <v>1.5089292808323697E-3</v>
      </c>
      <c r="U37" s="85">
        <f t="shared" ref="U37:U48" si="27">D37/$D$35</f>
        <v>2.5809804041143228E-3</v>
      </c>
      <c r="V37" s="20">
        <f t="shared" ref="V37:V48" si="28">E37/$E$35</f>
        <v>1.4688875747420986E-3</v>
      </c>
      <c r="W37" s="45"/>
      <c r="X37" s="144">
        <f t="shared" ref="X37:X48" si="29">F37/$F$35</f>
        <v>2.0433917159092389E-3</v>
      </c>
      <c r="Y37" s="144">
        <f t="shared" ref="Y37:Y48" si="30">G37/$G$35</f>
        <v>2.4153283446485992E-3</v>
      </c>
      <c r="Z37" s="85">
        <f t="shared" ref="Z37:Z48" si="31">H37/$H$35</f>
        <v>3.2974152726607015E-3</v>
      </c>
      <c r="AA37" s="20">
        <f t="shared" ref="AA37:AA48" si="32">I37/$I$35</f>
        <v>2.9722635696072057E-3</v>
      </c>
    </row>
    <row r="38" spans="1:27" ht="20.100000000000001" customHeight="1">
      <c r="A38" s="50" t="s">
        <v>56</v>
      </c>
      <c r="B38" s="51">
        <v>411875</v>
      </c>
      <c r="C38" s="60">
        <v>483197</v>
      </c>
      <c r="D38" s="60">
        <v>569998</v>
      </c>
      <c r="E38" s="52">
        <v>569531</v>
      </c>
      <c r="F38" s="133">
        <v>2562070</v>
      </c>
      <c r="G38" s="51">
        <v>2935876</v>
      </c>
      <c r="H38" s="60">
        <v>3489007</v>
      </c>
      <c r="I38" s="52">
        <v>3585816</v>
      </c>
      <c r="J38" s="140">
        <f t="shared" si="3"/>
        <v>6.2205037936267074</v>
      </c>
      <c r="K38" s="137">
        <f t="shared" si="3"/>
        <v>6.075940041018467</v>
      </c>
      <c r="L38" s="64">
        <f t="shared" si="15"/>
        <v>6.1210863897768064</v>
      </c>
      <c r="M38" s="99">
        <f t="shared" si="16"/>
        <v>6.2960857266768624</v>
      </c>
      <c r="O38" s="67">
        <f t="shared" si="4"/>
        <v>-8.1930112035480829E-4</v>
      </c>
      <c r="P38" s="74">
        <f t="shared" si="5"/>
        <v>2.7746863219248342E-2</v>
      </c>
      <c r="Q38" s="68">
        <f t="shared" si="6"/>
        <v>2.8589587820935326E-2</v>
      </c>
      <c r="S38" s="144">
        <f t="shared" si="25"/>
        <v>0.14909793711804684</v>
      </c>
      <c r="T38" s="144">
        <f t="shared" si="26"/>
        <v>0.16477064445431833</v>
      </c>
      <c r="U38" s="85">
        <f t="shared" si="27"/>
        <v>0.18104278468918975</v>
      </c>
      <c r="V38" s="20">
        <f t="shared" si="28"/>
        <v>0.18711183389184571</v>
      </c>
      <c r="W38" s="45"/>
      <c r="X38" s="144">
        <f t="shared" si="29"/>
        <v>0.23969016635745732</v>
      </c>
      <c r="Y38" s="144">
        <f t="shared" si="30"/>
        <v>0.25851638786633435</v>
      </c>
      <c r="Z38" s="85">
        <f t="shared" si="31"/>
        <v>0.27722848666763289</v>
      </c>
      <c r="AA38" s="20">
        <f t="shared" si="32"/>
        <v>0.2791145807022295</v>
      </c>
    </row>
    <row r="39" spans="1:27" ht="20.100000000000001" customHeight="1">
      <c r="A39" s="50" t="s">
        <v>57</v>
      </c>
      <c r="B39" s="51">
        <v>150</v>
      </c>
      <c r="C39" s="60">
        <v>36</v>
      </c>
      <c r="D39" s="60">
        <v>1</v>
      </c>
      <c r="E39" s="52">
        <v>0</v>
      </c>
      <c r="F39" s="133">
        <v>599</v>
      </c>
      <c r="G39" s="51">
        <v>137</v>
      </c>
      <c r="H39" s="60">
        <v>2</v>
      </c>
      <c r="I39" s="52">
        <v>0</v>
      </c>
      <c r="J39" s="140">
        <f t="shared" si="3"/>
        <v>3.9933333333333332</v>
      </c>
      <c r="K39" s="137">
        <f t="shared" si="3"/>
        <v>3.8055555555555554</v>
      </c>
      <c r="L39" s="64">
        <f t="shared" si="15"/>
        <v>2</v>
      </c>
      <c r="M39" s="99"/>
      <c r="O39" s="67">
        <f t="shared" si="4"/>
        <v>-1</v>
      </c>
      <c r="P39" s="74">
        <f t="shared" si="5"/>
        <v>-1</v>
      </c>
      <c r="Q39" s="68">
        <f t="shared" si="6"/>
        <v>-1</v>
      </c>
      <c r="S39" s="144">
        <f t="shared" si="25"/>
        <v>5.4299703958014022E-5</v>
      </c>
      <c r="T39" s="144">
        <f t="shared" si="26"/>
        <v>1.2276034827110804E-5</v>
      </c>
      <c r="U39" s="85">
        <f t="shared" si="27"/>
        <v>3.1762003496361345E-7</v>
      </c>
      <c r="V39" s="20">
        <f t="shared" si="28"/>
        <v>0</v>
      </c>
      <c r="W39" s="45"/>
      <c r="X39" s="144">
        <f t="shared" si="29"/>
        <v>5.6038441435291364E-5</v>
      </c>
      <c r="Y39" s="144">
        <f t="shared" si="30"/>
        <v>1.2063433584282103E-5</v>
      </c>
      <c r="Z39" s="85">
        <f t="shared" si="31"/>
        <v>1.5891540869229145E-7</v>
      </c>
      <c r="AA39" s="20">
        <f t="shared" si="32"/>
        <v>0</v>
      </c>
    </row>
    <row r="40" spans="1:27" ht="20.100000000000001" customHeight="1">
      <c r="A40" s="50" t="s">
        <v>58</v>
      </c>
      <c r="B40" s="51">
        <v>199</v>
      </c>
      <c r="C40" s="60">
        <v>9728</v>
      </c>
      <c r="D40" s="60">
        <v>4891</v>
      </c>
      <c r="E40" s="52">
        <v>5550</v>
      </c>
      <c r="F40" s="133">
        <v>888</v>
      </c>
      <c r="G40" s="51">
        <v>37246</v>
      </c>
      <c r="H40" s="60">
        <v>27032</v>
      </c>
      <c r="I40" s="52">
        <v>33648</v>
      </c>
      <c r="J40" s="140">
        <f t="shared" si="3"/>
        <v>4.4623115577889445</v>
      </c>
      <c r="K40" s="137">
        <f t="shared" si="3"/>
        <v>3.8287417763157894</v>
      </c>
      <c r="L40" s="64">
        <f t="shared" si="15"/>
        <v>5.5268861173584138</v>
      </c>
      <c r="M40" s="99">
        <f t="shared" si="16"/>
        <v>6.062702702702703</v>
      </c>
      <c r="O40" s="67">
        <f t="shared" si="4"/>
        <v>0.13473727254140258</v>
      </c>
      <c r="P40" s="74">
        <f t="shared" si="5"/>
        <v>0.24474696655815331</v>
      </c>
      <c r="Q40" s="68">
        <f t="shared" si="6"/>
        <v>9.6947281700167129E-2</v>
      </c>
      <c r="S40" s="144">
        <f t="shared" si="25"/>
        <v>7.2037607250965266E-5</v>
      </c>
      <c r="T40" s="144">
        <f t="shared" si="26"/>
        <v>3.3172574110592753E-3</v>
      </c>
      <c r="U40" s="85">
        <f t="shared" si="27"/>
        <v>1.5534795910070334E-3</v>
      </c>
      <c r="V40" s="20">
        <f t="shared" si="28"/>
        <v>1.8233786713975951E-3</v>
      </c>
      <c r="W40" s="45"/>
      <c r="X40" s="144">
        <f t="shared" si="29"/>
        <v>8.3075352244638947E-5</v>
      </c>
      <c r="Y40" s="144">
        <f t="shared" si="30"/>
        <v>3.279668958249425E-3</v>
      </c>
      <c r="Z40" s="85">
        <f t="shared" si="31"/>
        <v>2.1479006638850115E-3</v>
      </c>
      <c r="AA40" s="20">
        <f t="shared" si="32"/>
        <v>2.6191102419835868E-3</v>
      </c>
    </row>
    <row r="41" spans="1:27" ht="20.100000000000001" customHeight="1">
      <c r="A41" s="50" t="s">
        <v>59</v>
      </c>
      <c r="B41" s="51">
        <v>22287</v>
      </c>
      <c r="C41" s="60">
        <v>13611</v>
      </c>
      <c r="D41" s="60">
        <v>20026</v>
      </c>
      <c r="E41" s="52">
        <v>23670</v>
      </c>
      <c r="F41" s="133">
        <v>58620</v>
      </c>
      <c r="G41" s="51">
        <v>44960</v>
      </c>
      <c r="H41" s="60">
        <v>64828</v>
      </c>
      <c r="I41" s="52">
        <v>78879</v>
      </c>
      <c r="J41" s="140">
        <f t="shared" si="3"/>
        <v>2.630232871180509</v>
      </c>
      <c r="K41" s="137">
        <f t="shared" si="3"/>
        <v>3.3032106384541913</v>
      </c>
      <c r="L41" s="64">
        <f t="shared" si="15"/>
        <v>3.23719165085389</v>
      </c>
      <c r="M41" s="99">
        <f t="shared" si="16"/>
        <v>3.3324461343472751</v>
      </c>
      <c r="O41" s="67">
        <f t="shared" si="4"/>
        <v>0.1819634475182263</v>
      </c>
      <c r="P41" s="74">
        <f t="shared" si="5"/>
        <v>0.21674276547170976</v>
      </c>
      <c r="Q41" s="68">
        <f t="shared" si="6"/>
        <v>2.9425036811848725E-2</v>
      </c>
      <c r="S41" s="144">
        <f t="shared" si="25"/>
        <v>8.0678500140817233E-3</v>
      </c>
      <c r="T41" s="144">
        <f t="shared" si="26"/>
        <v>4.6413641675501433E-3</v>
      </c>
      <c r="U41" s="85">
        <f t="shared" si="27"/>
        <v>6.360658820181323E-3</v>
      </c>
      <c r="V41" s="20">
        <f t="shared" si="28"/>
        <v>7.7764636309875816E-3</v>
      </c>
      <c r="W41" s="45"/>
      <c r="X41" s="144">
        <f t="shared" si="29"/>
        <v>5.4840958880413683E-3</v>
      </c>
      <c r="Y41" s="144">
        <f t="shared" si="30"/>
        <v>3.9589195178782724E-3</v>
      </c>
      <c r="Z41" s="85">
        <f t="shared" si="31"/>
        <v>5.1510840573519351E-3</v>
      </c>
      <c r="AA41" s="20">
        <f t="shared" si="32"/>
        <v>6.1398239650922301E-3</v>
      </c>
    </row>
    <row r="42" spans="1:27" ht="20.100000000000001" customHeight="1">
      <c r="A42" s="50" t="s">
        <v>60</v>
      </c>
      <c r="B42" s="51">
        <v>95297</v>
      </c>
      <c r="C42" s="60">
        <v>125</v>
      </c>
      <c r="D42" s="60">
        <v>114</v>
      </c>
      <c r="E42" s="52">
        <v>93</v>
      </c>
      <c r="F42" s="133">
        <v>405041</v>
      </c>
      <c r="G42" s="51">
        <v>481</v>
      </c>
      <c r="H42" s="60">
        <v>373</v>
      </c>
      <c r="I42" s="52">
        <v>289</v>
      </c>
      <c r="J42" s="140">
        <f t="shared" si="3"/>
        <v>4.2503016884057212</v>
      </c>
      <c r="K42" s="137">
        <f t="shared" si="3"/>
        <v>3.8479999999999999</v>
      </c>
      <c r="L42" s="64">
        <f t="shared" si="15"/>
        <v>3.2719298245614037</v>
      </c>
      <c r="M42" s="99">
        <f t="shared" si="16"/>
        <v>3.10752688172043</v>
      </c>
      <c r="O42" s="67">
        <f t="shared" si="4"/>
        <v>-0.18421052631578946</v>
      </c>
      <c r="P42" s="74">
        <f t="shared" si="5"/>
        <v>-0.22520107238605899</v>
      </c>
      <c r="Q42" s="68">
        <f t="shared" si="6"/>
        <v>-5.024647582807238E-2</v>
      </c>
      <c r="S42" s="144">
        <f t="shared" si="25"/>
        <v>3.4497325920579081E-2</v>
      </c>
      <c r="T42" s="144">
        <f t="shared" si="26"/>
        <v>4.2625120927468071E-5</v>
      </c>
      <c r="U42" s="85">
        <f t="shared" si="27"/>
        <v>3.6208683985851935E-5</v>
      </c>
      <c r="V42" s="20">
        <f t="shared" si="28"/>
        <v>3.0553912872067811E-5</v>
      </c>
      <c r="W42" s="45"/>
      <c r="X42" s="144">
        <f t="shared" si="29"/>
        <v>3.7892932149235142E-2</v>
      </c>
      <c r="Y42" s="144">
        <f t="shared" si="30"/>
        <v>4.2354098934596289E-5</v>
      </c>
      <c r="Z42" s="85">
        <f t="shared" si="31"/>
        <v>2.9637723721112357E-5</v>
      </c>
      <c r="AA42" s="20">
        <f t="shared" si="32"/>
        <v>2.2495329883893741E-5</v>
      </c>
    </row>
    <row r="43" spans="1:27" ht="20.100000000000001" customHeight="1">
      <c r="A43" s="50" t="s">
        <v>61</v>
      </c>
      <c r="B43" s="51">
        <v>9015</v>
      </c>
      <c r="C43" s="60">
        <v>107252</v>
      </c>
      <c r="D43" s="60">
        <v>119167</v>
      </c>
      <c r="E43" s="52">
        <v>119100</v>
      </c>
      <c r="F43" s="133">
        <v>29030</v>
      </c>
      <c r="G43" s="51">
        <v>434044</v>
      </c>
      <c r="H43" s="60">
        <v>497202</v>
      </c>
      <c r="I43" s="52">
        <v>519440</v>
      </c>
      <c r="J43" s="140">
        <f t="shared" si="3"/>
        <v>3.2201885745978922</v>
      </c>
      <c r="K43" s="137">
        <f t="shared" si="3"/>
        <v>4.046954835341066</v>
      </c>
      <c r="L43" s="64">
        <f t="shared" si="15"/>
        <v>4.1723128047194278</v>
      </c>
      <c r="M43" s="99">
        <f t="shared" si="16"/>
        <v>4.3613769941225859</v>
      </c>
      <c r="O43" s="67">
        <f t="shared" si="4"/>
        <v>-5.6223618954912014E-4</v>
      </c>
      <c r="P43" s="74">
        <f t="shared" si="5"/>
        <v>4.4726288309379289E-2</v>
      </c>
      <c r="Q43" s="68">
        <f t="shared" si="6"/>
        <v>4.5314001670560752E-2</v>
      </c>
      <c r="S43" s="144">
        <f t="shared" si="25"/>
        <v>3.2634122078766428E-3</v>
      </c>
      <c r="T43" s="144">
        <f t="shared" si="26"/>
        <v>3.6573035757702446E-2</v>
      </c>
      <c r="U43" s="85">
        <f t="shared" si="27"/>
        <v>3.7849826706508924E-2</v>
      </c>
      <c r="V43" s="20">
        <f t="shared" si="28"/>
        <v>3.9128720678099742E-2</v>
      </c>
      <c r="W43" s="45"/>
      <c r="X43" s="144">
        <f t="shared" si="29"/>
        <v>2.7158530131327352E-3</v>
      </c>
      <c r="Y43" s="144">
        <f t="shared" si="30"/>
        <v>3.8219423114278402E-2</v>
      </c>
      <c r="Z43" s="85">
        <f t="shared" si="31"/>
        <v>3.9506529516312346E-2</v>
      </c>
      <c r="AA43" s="20">
        <f t="shared" si="32"/>
        <v>4.0432436522109913E-2</v>
      </c>
    </row>
    <row r="44" spans="1:27" ht="20.100000000000001" customHeight="1">
      <c r="A44" s="50" t="s">
        <v>62</v>
      </c>
      <c r="B44" s="51">
        <v>92610</v>
      </c>
      <c r="C44" s="60">
        <v>89749</v>
      </c>
      <c r="D44" s="60">
        <v>83628</v>
      </c>
      <c r="E44" s="52">
        <v>79776</v>
      </c>
      <c r="F44" s="133">
        <v>317440</v>
      </c>
      <c r="G44" s="51">
        <v>328216</v>
      </c>
      <c r="H44" s="60">
        <v>319258</v>
      </c>
      <c r="I44" s="52">
        <v>315735</v>
      </c>
      <c r="J44" s="140">
        <f t="shared" si="3"/>
        <v>3.4277075909728971</v>
      </c>
      <c r="K44" s="137">
        <f t="shared" si="3"/>
        <v>3.6570435325184683</v>
      </c>
      <c r="L44" s="64">
        <f t="shared" si="15"/>
        <v>3.8175969770890132</v>
      </c>
      <c r="M44" s="99">
        <f t="shared" si="16"/>
        <v>3.9577692539109508</v>
      </c>
      <c r="O44" s="67">
        <f t="shared" si="4"/>
        <v>-4.6061127851915629E-2</v>
      </c>
      <c r="P44" s="74">
        <f t="shared" si="5"/>
        <v>-1.1034962318876896E-2</v>
      </c>
      <c r="Q44" s="68">
        <f t="shared" si="6"/>
        <v>3.6717410890455347E-2</v>
      </c>
      <c r="S44" s="144">
        <f t="shared" si="25"/>
        <v>3.3524637223677857E-2</v>
      </c>
      <c r="T44" s="144">
        <f t="shared" si="26"/>
        <v>3.0604495824954656E-2</v>
      </c>
      <c r="U44" s="85">
        <f t="shared" si="27"/>
        <v>2.6561928283937067E-2</v>
      </c>
      <c r="V44" s="20">
        <f t="shared" si="28"/>
        <v>2.6209343583678296E-2</v>
      </c>
      <c r="W44" s="45"/>
      <c r="X44" s="144">
        <f t="shared" si="29"/>
        <v>2.9697567360966428E-2</v>
      </c>
      <c r="Y44" s="144">
        <f t="shared" si="30"/>
        <v>2.8900816914589306E-2</v>
      </c>
      <c r="Z44" s="85">
        <f t="shared" si="31"/>
        <v>2.5367507774141793E-2</v>
      </c>
      <c r="AA44" s="20">
        <f t="shared" si="32"/>
        <v>2.4576342494433183E-2</v>
      </c>
    </row>
    <row r="45" spans="1:27" ht="20.100000000000001" customHeight="1">
      <c r="A45" s="50" t="s">
        <v>63</v>
      </c>
      <c r="B45" s="51">
        <v>151441</v>
      </c>
      <c r="C45" s="60">
        <v>172179</v>
      </c>
      <c r="D45" s="60">
        <v>161292</v>
      </c>
      <c r="E45" s="52">
        <v>144678</v>
      </c>
      <c r="F45" s="133">
        <v>387528</v>
      </c>
      <c r="G45" s="51">
        <v>434943</v>
      </c>
      <c r="H45" s="60">
        <v>429228</v>
      </c>
      <c r="I45" s="52">
        <v>424066</v>
      </c>
      <c r="J45" s="140">
        <f t="shared" si="3"/>
        <v>2.5589371438381945</v>
      </c>
      <c r="K45" s="137">
        <f t="shared" si="3"/>
        <v>2.5261094558569859</v>
      </c>
      <c r="L45" s="64">
        <f t="shared" si="15"/>
        <v>2.6611859236663937</v>
      </c>
      <c r="M45" s="99">
        <f t="shared" si="16"/>
        <v>2.931102171719266</v>
      </c>
      <c r="O45" s="67">
        <f t="shared" si="4"/>
        <v>-0.1030057287404211</v>
      </c>
      <c r="P45" s="74">
        <f t="shared" si="5"/>
        <v>-1.2026242463213025E-2</v>
      </c>
      <c r="Q45" s="68">
        <f t="shared" si="6"/>
        <v>0.10142705387566486</v>
      </c>
      <c r="S45" s="144">
        <f t="shared" si="25"/>
        <v>5.4821343114037344E-2</v>
      </c>
      <c r="T45" s="144">
        <f t="shared" si="26"/>
        <v>5.8713205569364199E-2</v>
      </c>
      <c r="U45" s="85">
        <f t="shared" si="27"/>
        <v>5.122957067935114E-2</v>
      </c>
      <c r="V45" s="20">
        <f t="shared" si="28"/>
        <v>4.7532032328011037E-2</v>
      </c>
      <c r="W45" s="45"/>
      <c r="X45" s="144">
        <f t="shared" si="29"/>
        <v>3.6254532775518516E-2</v>
      </c>
      <c r="Y45" s="144">
        <f t="shared" si="30"/>
        <v>3.8298583893784023E-2</v>
      </c>
      <c r="Z45" s="85">
        <f t="shared" si="31"/>
        <v>3.4105471521087442E-2</v>
      </c>
      <c r="AA45" s="20">
        <f t="shared" si="32"/>
        <v>3.3008666306378144E-2</v>
      </c>
    </row>
    <row r="46" spans="1:27" ht="20.100000000000001" customHeight="1">
      <c r="A46" s="50" t="s">
        <v>64</v>
      </c>
      <c r="B46" s="51">
        <v>469743</v>
      </c>
      <c r="C46" s="60">
        <v>539939</v>
      </c>
      <c r="D46" s="60">
        <v>596135</v>
      </c>
      <c r="E46" s="52">
        <v>577528</v>
      </c>
      <c r="F46" s="133">
        <v>1444470</v>
      </c>
      <c r="G46" s="51">
        <v>1638547</v>
      </c>
      <c r="H46" s="60">
        <v>1873392</v>
      </c>
      <c r="I46" s="52">
        <v>1918535</v>
      </c>
      <c r="J46" s="140">
        <f t="shared" si="3"/>
        <v>3.0750218736628327</v>
      </c>
      <c r="K46" s="137">
        <f t="shared" si="3"/>
        <v>3.0346891037691295</v>
      </c>
      <c r="L46" s="64">
        <f t="shared" si="15"/>
        <v>3.1425633455509239</v>
      </c>
      <c r="M46" s="99">
        <f t="shared" si="16"/>
        <v>3.3219774625645857</v>
      </c>
      <c r="O46" s="67">
        <f t="shared" si="4"/>
        <v>-3.1212728660454426E-2</v>
      </c>
      <c r="P46" s="74">
        <f t="shared" si="5"/>
        <v>2.4096932195717714E-2</v>
      </c>
      <c r="Q46" s="68">
        <f t="shared" si="6"/>
        <v>5.7091646940917493E-2</v>
      </c>
      <c r="S46" s="144">
        <f t="shared" si="25"/>
        <v>0.17004603890899586</v>
      </c>
      <c r="T46" s="144">
        <f t="shared" si="26"/>
        <v>0.18411972134764945</v>
      </c>
      <c r="U46" s="85">
        <f t="shared" si="27"/>
        <v>0.18934441954303372</v>
      </c>
      <c r="V46" s="20">
        <f t="shared" si="28"/>
        <v>0.18973914186214599</v>
      </c>
      <c r="W46" s="45"/>
      <c r="X46" s="144">
        <f t="shared" si="29"/>
        <v>0.13513497078470002</v>
      </c>
      <c r="Y46" s="144">
        <f t="shared" si="30"/>
        <v>0.14428104313302692</v>
      </c>
      <c r="Z46" s="85">
        <f t="shared" si="31"/>
        <v>0.14885542766043464</v>
      </c>
      <c r="AA46" s="20">
        <f t="shared" si="32"/>
        <v>0.14933590906157812</v>
      </c>
    </row>
    <row r="47" spans="1:27" ht="20.100000000000001" customHeight="1">
      <c r="A47" s="50" t="s">
        <v>65</v>
      </c>
      <c r="B47" s="51">
        <v>908797</v>
      </c>
      <c r="C47" s="60">
        <v>880021</v>
      </c>
      <c r="D47" s="60">
        <v>915245</v>
      </c>
      <c r="E47" s="52">
        <v>894040</v>
      </c>
      <c r="F47" s="133">
        <v>3533989</v>
      </c>
      <c r="G47" s="51">
        <v>3467983</v>
      </c>
      <c r="H47" s="60">
        <v>3741597</v>
      </c>
      <c r="I47" s="52">
        <v>3801620</v>
      </c>
      <c r="J47" s="140">
        <f t="shared" si="3"/>
        <v>3.8886450989604939</v>
      </c>
      <c r="K47" s="137">
        <f t="shared" si="3"/>
        <v>3.9407957310109647</v>
      </c>
      <c r="L47" s="64">
        <f t="shared" si="15"/>
        <v>4.0880824260170776</v>
      </c>
      <c r="M47" s="99">
        <f t="shared" si="16"/>
        <v>4.2521811104648561</v>
      </c>
      <c r="O47" s="67">
        <f t="shared" si="4"/>
        <v>-2.3168659757769779E-2</v>
      </c>
      <c r="P47" s="74">
        <f t="shared" si="5"/>
        <v>1.60420804271545E-2</v>
      </c>
      <c r="Q47" s="68">
        <f t="shared" si="6"/>
        <v>4.0140747506320712E-2</v>
      </c>
      <c r="S47" s="144">
        <f t="shared" si="25"/>
        <v>0.32898272038620846</v>
      </c>
      <c r="T47" s="144">
        <f t="shared" si="26"/>
        <v>0.30008801234969101</v>
      </c>
      <c r="U47" s="85">
        <f t="shared" si="27"/>
        <v>0.2907001489002724</v>
      </c>
      <c r="V47" s="20">
        <f t="shared" si="28"/>
        <v>0.2937249490768119</v>
      </c>
      <c r="W47" s="45"/>
      <c r="X47" s="144">
        <f t="shared" si="29"/>
        <v>0.33061642004918845</v>
      </c>
      <c r="Y47" s="144">
        <f t="shared" si="30"/>
        <v>0.30537067585342631</v>
      </c>
      <c r="Z47" s="85">
        <f t="shared" si="31"/>
        <v>0.2972987082084258</v>
      </c>
      <c r="AA47" s="20">
        <f t="shared" si="32"/>
        <v>0.29591244288307311</v>
      </c>
    </row>
    <row r="48" spans="1:27" ht="20.100000000000001" customHeight="1" thickBot="1">
      <c r="A48" s="50" t="s">
        <v>66</v>
      </c>
      <c r="B48" s="51">
        <v>65</v>
      </c>
      <c r="C48" s="60">
        <v>80</v>
      </c>
      <c r="D48" s="60">
        <v>114</v>
      </c>
      <c r="E48" s="52">
        <v>100</v>
      </c>
      <c r="F48" s="133">
        <v>574</v>
      </c>
      <c r="G48" s="51">
        <v>660</v>
      </c>
      <c r="H48" s="60">
        <v>906</v>
      </c>
      <c r="I48" s="52">
        <v>990</v>
      </c>
      <c r="J48" s="140">
        <f t="shared" si="3"/>
        <v>8.8307692307692314</v>
      </c>
      <c r="K48" s="137">
        <f t="shared" si="3"/>
        <v>8.25</v>
      </c>
      <c r="L48" s="64">
        <f t="shared" si="15"/>
        <v>7.9473684210526319</v>
      </c>
      <c r="M48" s="99">
        <f t="shared" si="16"/>
        <v>9.9</v>
      </c>
      <c r="O48" s="67">
        <f t="shared" si="4"/>
        <v>-0.12280701754385964</v>
      </c>
      <c r="P48" s="74">
        <f t="shared" si="5"/>
        <v>9.2715231788079472E-2</v>
      </c>
      <c r="Q48" s="68">
        <f t="shared" si="6"/>
        <v>0.2456953642384106</v>
      </c>
      <c r="S48" s="144">
        <f t="shared" si="25"/>
        <v>2.3529871715139408E-5</v>
      </c>
      <c r="T48" s="144">
        <f t="shared" si="26"/>
        <v>2.7280077393579565E-5</v>
      </c>
      <c r="U48" s="85">
        <f t="shared" si="27"/>
        <v>3.6208683985851935E-5</v>
      </c>
      <c r="V48" s="20">
        <f t="shared" si="28"/>
        <v>3.2853669754911625E-5</v>
      </c>
      <c r="W48" s="45"/>
      <c r="X48" s="144">
        <f t="shared" si="29"/>
        <v>5.3699608320295899E-5</v>
      </c>
      <c r="Y48" s="144">
        <f t="shared" si="30"/>
        <v>5.8115811427928384E-5</v>
      </c>
      <c r="Z48" s="85">
        <f t="shared" si="31"/>
        <v>7.1988680137608033E-5</v>
      </c>
      <c r="AA48" s="20">
        <f t="shared" si="32"/>
        <v>7.7060126591885138E-5</v>
      </c>
    </row>
    <row r="49" spans="1:27" ht="20.100000000000001" customHeight="1" thickBot="1">
      <c r="A49" s="37" t="s">
        <v>3</v>
      </c>
      <c r="B49" s="38">
        <v>13550695</v>
      </c>
      <c r="C49" s="92">
        <v>14514238</v>
      </c>
      <c r="D49" s="92">
        <v>15246230</v>
      </c>
      <c r="E49" s="39">
        <v>14562342</v>
      </c>
      <c r="F49" s="134">
        <v>46176537</v>
      </c>
      <c r="G49" s="38">
        <v>50481834</v>
      </c>
      <c r="H49" s="92">
        <v>55400216</v>
      </c>
      <c r="I49" s="39">
        <v>55066672</v>
      </c>
      <c r="J49" s="139">
        <f t="shared" si="3"/>
        <v>3.4076877237661978</v>
      </c>
      <c r="K49" s="112">
        <f t="shared" si="3"/>
        <v>3.4780905480535735</v>
      </c>
      <c r="L49" s="63">
        <f t="shared" si="15"/>
        <v>3.6336993473140575</v>
      </c>
      <c r="M49" s="98">
        <f t="shared" si="16"/>
        <v>3.7814433969481009</v>
      </c>
      <c r="N49" s="41"/>
      <c r="O49" s="69">
        <f t="shared" si="4"/>
        <v>-4.4856203795954806E-2</v>
      </c>
      <c r="P49" s="82">
        <f t="shared" si="5"/>
        <v>-6.0206263455723713E-3</v>
      </c>
      <c r="Q49" s="70">
        <f t="shared" si="6"/>
        <v>4.065940396066401E-2</v>
      </c>
      <c r="S49" s="143">
        <f>B49/B189</f>
        <v>0.16271862677998444</v>
      </c>
      <c r="T49" s="143">
        <f>C49/C189</f>
        <v>0.16582372607731499</v>
      </c>
      <c r="U49" s="84">
        <f>D49/D189</f>
        <v>0.16522440128407095</v>
      </c>
      <c r="V49" s="47">
        <f>E49/E189</f>
        <v>0.16690367532241671</v>
      </c>
      <c r="W49" s="48"/>
      <c r="X49" s="143">
        <f>F49/F189</f>
        <v>0.1491714023281962</v>
      </c>
      <c r="Y49" s="143">
        <f>G49/G189</f>
        <v>0.15256493162416931</v>
      </c>
      <c r="Z49" s="84">
        <f>H49/H189</f>
        <v>0.1509002393990278</v>
      </c>
      <c r="AA49" s="47">
        <f>I49/I189</f>
        <v>0.15069998764579501</v>
      </c>
    </row>
    <row r="50" spans="1:27" ht="20.100000000000001" customHeight="1">
      <c r="A50" s="50" t="s">
        <v>54</v>
      </c>
      <c r="B50" s="51">
        <v>3778087</v>
      </c>
      <c r="C50" s="60">
        <v>4296010</v>
      </c>
      <c r="D50" s="60">
        <v>4521410</v>
      </c>
      <c r="E50" s="52">
        <v>4301843</v>
      </c>
      <c r="F50" s="133">
        <v>11140737</v>
      </c>
      <c r="G50" s="51">
        <v>12466177</v>
      </c>
      <c r="H50" s="60">
        <v>13211182</v>
      </c>
      <c r="I50" s="52">
        <v>13195014</v>
      </c>
      <c r="J50" s="140">
        <f t="shared" si="3"/>
        <v>2.9487772515561446</v>
      </c>
      <c r="K50" s="137">
        <f t="shared" si="3"/>
        <v>2.9018035339768762</v>
      </c>
      <c r="L50" s="64">
        <f t="shared" si="15"/>
        <v>2.9219163933374768</v>
      </c>
      <c r="M50" s="99">
        <f t="shared" si="16"/>
        <v>3.0672932508229613</v>
      </c>
      <c r="O50" s="67">
        <f t="shared" si="4"/>
        <v>-4.856162126416317E-2</v>
      </c>
      <c r="P50" s="74">
        <f t="shared" si="5"/>
        <v>-1.2238117679402192E-3</v>
      </c>
      <c r="Q50" s="68">
        <f t="shared" si="6"/>
        <v>4.9753941562794661E-2</v>
      </c>
      <c r="S50" s="144">
        <f>B50/$B$49</f>
        <v>0.27881130820227301</v>
      </c>
      <c r="T50" s="144">
        <f>C50/$C$49</f>
        <v>0.29598591396944157</v>
      </c>
      <c r="U50" s="85">
        <f>D50/$D$49</f>
        <v>0.29655921496658516</v>
      </c>
      <c r="V50" s="20">
        <f>E50/$E$49</f>
        <v>0.29540873301835652</v>
      </c>
      <c r="W50" s="45"/>
      <c r="X50" s="144">
        <f>F50/$F$49</f>
        <v>0.24126402116295556</v>
      </c>
      <c r="Y50" s="144">
        <f>G50/$G$49</f>
        <v>0.24694382141504606</v>
      </c>
      <c r="Z50" s="85">
        <f>H50/$H$49</f>
        <v>0.23846805940251209</v>
      </c>
      <c r="AA50" s="20">
        <f>I50/$I$49</f>
        <v>0.23961887509744551</v>
      </c>
    </row>
    <row r="51" spans="1:27" ht="20.100000000000001" customHeight="1">
      <c r="A51" s="50" t="s">
        <v>55</v>
      </c>
      <c r="B51" s="51">
        <v>16397</v>
      </c>
      <c r="C51" s="60">
        <v>15872</v>
      </c>
      <c r="D51" s="60">
        <v>19979</v>
      </c>
      <c r="E51" s="52">
        <v>13602</v>
      </c>
      <c r="F51" s="133">
        <v>91359</v>
      </c>
      <c r="G51" s="51">
        <v>97236</v>
      </c>
      <c r="H51" s="60">
        <v>115868</v>
      </c>
      <c r="I51" s="52">
        <v>114625</v>
      </c>
      <c r="J51" s="140">
        <f t="shared" si="3"/>
        <v>5.5716899432823075</v>
      </c>
      <c r="K51" s="137">
        <f t="shared" si="3"/>
        <v>6.126260080645161</v>
      </c>
      <c r="L51" s="64">
        <f t="shared" si="15"/>
        <v>5.7994894639371344</v>
      </c>
      <c r="M51" s="99">
        <f t="shared" si="16"/>
        <v>8.427069548595794</v>
      </c>
      <c r="O51" s="67">
        <f t="shared" si="4"/>
        <v>-0.31918514440162171</v>
      </c>
      <c r="P51" s="74">
        <f t="shared" si="5"/>
        <v>-1.0727724652190424E-2</v>
      </c>
      <c r="Q51" s="68">
        <f t="shared" si="6"/>
        <v>0.45307092994955778</v>
      </c>
      <c r="S51" s="144">
        <f t="shared" ref="S51:S62" si="33">B51/$B$49</f>
        <v>1.2100486358817759E-3</v>
      </c>
      <c r="T51" s="144">
        <f t="shared" ref="T51:T62" si="34">C51/$C$49</f>
        <v>1.0935469020144221E-3</v>
      </c>
      <c r="U51" s="85">
        <f t="shared" ref="U51:U62" si="35">D51/$D$49</f>
        <v>1.3104223142376837E-3</v>
      </c>
      <c r="V51" s="20">
        <f t="shared" ref="V51:V62" si="36">E51/$E$49</f>
        <v>9.3405305273011716E-4</v>
      </c>
      <c r="W51" s="45"/>
      <c r="X51" s="144">
        <f t="shared" ref="X51:X62" si="37">F51/$F$49</f>
        <v>1.9784723137640228E-3</v>
      </c>
      <c r="Y51" s="144">
        <f t="shared" ref="Y51:Y62" si="38">G51/$G$49</f>
        <v>1.9261582295128183E-3</v>
      </c>
      <c r="Z51" s="85">
        <f t="shared" ref="Z51:Z62" si="39">H51/$H$49</f>
        <v>2.0914719899287034E-3</v>
      </c>
      <c r="AA51" s="20">
        <f t="shared" ref="AA51:AA62" si="40">I51/$I$49</f>
        <v>2.0815675950055599E-3</v>
      </c>
    </row>
    <row r="52" spans="1:27" ht="20.100000000000001" customHeight="1">
      <c r="A52" s="50" t="s">
        <v>56</v>
      </c>
      <c r="B52" s="51">
        <v>1538810</v>
      </c>
      <c r="C52" s="60">
        <v>1842863</v>
      </c>
      <c r="D52" s="60">
        <v>2131213</v>
      </c>
      <c r="E52" s="52">
        <v>2072917</v>
      </c>
      <c r="F52" s="133">
        <v>8119911</v>
      </c>
      <c r="G52" s="51">
        <v>9989779</v>
      </c>
      <c r="H52" s="60">
        <v>11978855</v>
      </c>
      <c r="I52" s="52">
        <v>12159336</v>
      </c>
      <c r="J52" s="140">
        <f t="shared" si="3"/>
        <v>5.2767469668120173</v>
      </c>
      <c r="K52" s="137">
        <f t="shared" si="3"/>
        <v>5.4207930812002845</v>
      </c>
      <c r="L52" s="64">
        <f t="shared" si="15"/>
        <v>5.6206747049684846</v>
      </c>
      <c r="M52" s="99">
        <f t="shared" si="16"/>
        <v>5.8658093884125604</v>
      </c>
      <c r="O52" s="67">
        <f t="shared" si="4"/>
        <v>-2.7353436751746542E-2</v>
      </c>
      <c r="P52" s="74">
        <f t="shared" si="5"/>
        <v>1.5066631994460239E-2</v>
      </c>
      <c r="Q52" s="68">
        <f t="shared" si="6"/>
        <v>4.3613035144585942E-2</v>
      </c>
      <c r="S52" s="144">
        <f t="shared" si="33"/>
        <v>0.11355948901513907</v>
      </c>
      <c r="T52" s="144">
        <f t="shared" si="34"/>
        <v>0.12696932487947352</v>
      </c>
      <c r="U52" s="85">
        <f t="shared" si="35"/>
        <v>0.1397862291202481</v>
      </c>
      <c r="V52" s="20">
        <f t="shared" si="36"/>
        <v>0.14234777620248171</v>
      </c>
      <c r="W52" s="45"/>
      <c r="X52" s="144">
        <f t="shared" si="37"/>
        <v>0.17584495346630261</v>
      </c>
      <c r="Y52" s="144">
        <f t="shared" si="38"/>
        <v>0.19788859097314096</v>
      </c>
      <c r="Z52" s="85">
        <f t="shared" si="39"/>
        <v>0.21622397645525426</v>
      </c>
      <c r="AA52" s="20">
        <f t="shared" si="40"/>
        <v>0.22081116505460871</v>
      </c>
    </row>
    <row r="53" spans="1:27" ht="20.100000000000001" customHeight="1">
      <c r="A53" s="50" t="s">
        <v>57</v>
      </c>
      <c r="B53" s="51">
        <v>836</v>
      </c>
      <c r="C53" s="60">
        <v>298</v>
      </c>
      <c r="D53" s="60">
        <v>38</v>
      </c>
      <c r="E53" s="52">
        <v>30</v>
      </c>
      <c r="F53" s="133">
        <v>3416</v>
      </c>
      <c r="G53" s="51">
        <v>1903</v>
      </c>
      <c r="H53" s="60">
        <v>730</v>
      </c>
      <c r="I53" s="52">
        <v>1263</v>
      </c>
      <c r="J53" s="140">
        <f t="shared" si="3"/>
        <v>4.0861244019138754</v>
      </c>
      <c r="K53" s="137">
        <f t="shared" si="3"/>
        <v>6.3859060402684564</v>
      </c>
      <c r="L53" s="64">
        <f t="shared" si="15"/>
        <v>19.210526315789473</v>
      </c>
      <c r="M53" s="99">
        <f t="shared" si="16"/>
        <v>42.1</v>
      </c>
      <c r="O53" s="67">
        <f t="shared" si="4"/>
        <v>-0.21052631578947367</v>
      </c>
      <c r="P53" s="74">
        <f t="shared" si="5"/>
        <v>0.73013698630136992</v>
      </c>
      <c r="Q53" s="68">
        <f t="shared" si="6"/>
        <v>1.1915068493150687</v>
      </c>
      <c r="S53" s="144">
        <f t="shared" si="33"/>
        <v>6.1694252582616615E-5</v>
      </c>
      <c r="T53" s="144">
        <f t="shared" si="34"/>
        <v>2.0531563558486502E-5</v>
      </c>
      <c r="U53" s="85">
        <f t="shared" si="35"/>
        <v>2.492419437460933E-6</v>
      </c>
      <c r="V53" s="20">
        <f t="shared" si="36"/>
        <v>2.0601081886416347E-6</v>
      </c>
      <c r="W53" s="45"/>
      <c r="X53" s="144">
        <f t="shared" si="37"/>
        <v>7.3976963668800029E-5</v>
      </c>
      <c r="Y53" s="144">
        <f t="shared" si="38"/>
        <v>3.7696728688581324E-5</v>
      </c>
      <c r="Z53" s="85">
        <f t="shared" si="39"/>
        <v>1.3176843931438823E-5</v>
      </c>
      <c r="AA53" s="20">
        <f t="shared" si="40"/>
        <v>2.2935833129701393E-5</v>
      </c>
    </row>
    <row r="54" spans="1:27" ht="20.100000000000001" customHeight="1">
      <c r="A54" s="50" t="s">
        <v>58</v>
      </c>
      <c r="B54" s="51">
        <v>948</v>
      </c>
      <c r="C54" s="60">
        <v>43145</v>
      </c>
      <c r="D54" s="60">
        <v>27116</v>
      </c>
      <c r="E54" s="52">
        <v>26487</v>
      </c>
      <c r="F54" s="133">
        <v>3962</v>
      </c>
      <c r="G54" s="51">
        <v>152122</v>
      </c>
      <c r="H54" s="60">
        <v>129875</v>
      </c>
      <c r="I54" s="52">
        <v>135468</v>
      </c>
      <c r="J54" s="140">
        <f t="shared" si="3"/>
        <v>4.1793248945147683</v>
      </c>
      <c r="K54" s="137">
        <f t="shared" si="3"/>
        <v>3.5258314984355081</v>
      </c>
      <c r="L54" s="64">
        <f t="shared" si="15"/>
        <v>4.7896076117421451</v>
      </c>
      <c r="M54" s="99">
        <f t="shared" si="16"/>
        <v>5.1145090044172612</v>
      </c>
      <c r="O54" s="67">
        <f t="shared" si="4"/>
        <v>-2.3196636672075527E-2</v>
      </c>
      <c r="P54" s="74">
        <f t="shared" si="5"/>
        <v>4.3064485081809434E-2</v>
      </c>
      <c r="Q54" s="68">
        <f t="shared" si="6"/>
        <v>6.7834657661431735E-2</v>
      </c>
      <c r="S54" s="144">
        <f t="shared" si="33"/>
        <v>6.9959511301818835E-5</v>
      </c>
      <c r="T54" s="144">
        <f t="shared" si="34"/>
        <v>2.9725983548016784E-3</v>
      </c>
      <c r="U54" s="85">
        <f t="shared" si="35"/>
        <v>1.7785380385839647E-3</v>
      </c>
      <c r="V54" s="20">
        <f t="shared" si="36"/>
        <v>1.8188695197516992E-3</v>
      </c>
      <c r="W54" s="45"/>
      <c r="X54" s="144">
        <f t="shared" si="37"/>
        <v>8.5801150484714778E-5</v>
      </c>
      <c r="Y54" s="144">
        <f t="shared" si="38"/>
        <v>3.0134008205803301E-3</v>
      </c>
      <c r="Z54" s="85">
        <f t="shared" si="39"/>
        <v>2.3443049391720784E-3</v>
      </c>
      <c r="AA54" s="20">
        <f t="shared" si="40"/>
        <v>2.4600724009615107E-3</v>
      </c>
    </row>
    <row r="55" spans="1:27" ht="20.100000000000001" customHeight="1">
      <c r="A55" s="50" t="s">
        <v>59</v>
      </c>
      <c r="B55" s="51">
        <v>117774</v>
      </c>
      <c r="C55" s="60">
        <v>65158</v>
      </c>
      <c r="D55" s="60">
        <v>96754</v>
      </c>
      <c r="E55" s="52">
        <v>117648</v>
      </c>
      <c r="F55" s="133">
        <v>270621</v>
      </c>
      <c r="G55" s="51">
        <v>212575</v>
      </c>
      <c r="H55" s="60">
        <v>293237</v>
      </c>
      <c r="I55" s="52">
        <v>352987</v>
      </c>
      <c r="J55" s="140">
        <f t="shared" si="3"/>
        <v>2.2977991746905091</v>
      </c>
      <c r="K55" s="137">
        <f t="shared" si="3"/>
        <v>3.2624543417538905</v>
      </c>
      <c r="L55" s="64">
        <f t="shared" si="15"/>
        <v>3.0307480827666038</v>
      </c>
      <c r="M55" s="99">
        <f t="shared" si="16"/>
        <v>3.0003654970760234</v>
      </c>
      <c r="O55" s="67">
        <f t="shared" si="4"/>
        <v>0.21594972817661284</v>
      </c>
      <c r="P55" s="74">
        <f t="shared" si="5"/>
        <v>0.20376009848688945</v>
      </c>
      <c r="Q55" s="68">
        <f t="shared" si="6"/>
        <v>-1.0024780965247957E-2</v>
      </c>
      <c r="S55" s="144">
        <f t="shared" si="33"/>
        <v>8.6913623249582402E-3</v>
      </c>
      <c r="T55" s="144">
        <f t="shared" si="34"/>
        <v>4.4892470414223604E-3</v>
      </c>
      <c r="U55" s="85">
        <f t="shared" si="35"/>
        <v>6.346093427686713E-3</v>
      </c>
      <c r="V55" s="20">
        <f t="shared" si="36"/>
        <v>8.0789202725770354E-3</v>
      </c>
      <c r="W55" s="45"/>
      <c r="X55" s="144">
        <f t="shared" si="37"/>
        <v>5.8605737368308932E-3</v>
      </c>
      <c r="Y55" s="144">
        <f t="shared" si="38"/>
        <v>4.2109207046637804E-3</v>
      </c>
      <c r="Z55" s="85">
        <f t="shared" si="39"/>
        <v>5.2930660053744196E-3</v>
      </c>
      <c r="AA55" s="20">
        <f t="shared" si="40"/>
        <v>6.4101749239540021E-3</v>
      </c>
    </row>
    <row r="56" spans="1:27" ht="20.100000000000001" customHeight="1">
      <c r="A56" s="50" t="s">
        <v>60</v>
      </c>
      <c r="B56" s="51">
        <v>468602</v>
      </c>
      <c r="C56" s="60">
        <v>1473</v>
      </c>
      <c r="D56" s="60">
        <v>1564</v>
      </c>
      <c r="E56" s="52">
        <v>1230</v>
      </c>
      <c r="F56" s="133">
        <v>1681073</v>
      </c>
      <c r="G56" s="51">
        <v>7740</v>
      </c>
      <c r="H56" s="60">
        <v>7949</v>
      </c>
      <c r="I56" s="52">
        <v>7331</v>
      </c>
      <c r="J56" s="140">
        <f t="shared" si="3"/>
        <v>3.5874217352892219</v>
      </c>
      <c r="K56" s="137">
        <f t="shared" si="3"/>
        <v>5.2545824847250513</v>
      </c>
      <c r="L56" s="64">
        <f t="shared" si="15"/>
        <v>5.0824808184143224</v>
      </c>
      <c r="M56" s="99">
        <f t="shared" si="16"/>
        <v>5.9601626016260161</v>
      </c>
      <c r="O56" s="67">
        <f t="shared" si="4"/>
        <v>-0.21355498721227623</v>
      </c>
      <c r="P56" s="74">
        <f t="shared" si="5"/>
        <v>-7.7745628380928425E-2</v>
      </c>
      <c r="Q56" s="68">
        <f t="shared" si="6"/>
        <v>0.17268767253026654</v>
      </c>
      <c r="S56" s="144">
        <f t="shared" si="33"/>
        <v>3.458139969942501E-2</v>
      </c>
      <c r="T56" s="144">
        <f t="shared" si="34"/>
        <v>1.0148655409949872E-4</v>
      </c>
      <c r="U56" s="85">
        <f t="shared" si="35"/>
        <v>1.0258273684707629E-4</v>
      </c>
      <c r="V56" s="20">
        <f t="shared" si="36"/>
        <v>8.4464435734307017E-5</v>
      </c>
      <c r="W56" s="45"/>
      <c r="X56" s="144">
        <f t="shared" si="37"/>
        <v>3.6405350188993164E-2</v>
      </c>
      <c r="Y56" s="144">
        <f t="shared" si="38"/>
        <v>1.5332248032034652E-4</v>
      </c>
      <c r="Z56" s="85">
        <f t="shared" si="39"/>
        <v>1.4348319508357152E-4</v>
      </c>
      <c r="AA56" s="20">
        <f t="shared" si="40"/>
        <v>1.3312952705767293E-4</v>
      </c>
    </row>
    <row r="57" spans="1:27" ht="20.100000000000001" customHeight="1">
      <c r="A57" s="50" t="s">
        <v>61</v>
      </c>
      <c r="B57" s="51">
        <v>45560</v>
      </c>
      <c r="C57" s="60">
        <v>492905</v>
      </c>
      <c r="D57" s="60">
        <v>504268</v>
      </c>
      <c r="E57" s="52">
        <v>467661</v>
      </c>
      <c r="F57" s="133">
        <v>144263</v>
      </c>
      <c r="G57" s="51">
        <v>1762345</v>
      </c>
      <c r="H57" s="60">
        <v>1908139</v>
      </c>
      <c r="I57" s="52">
        <v>1858387</v>
      </c>
      <c r="J57" s="140">
        <f t="shared" si="3"/>
        <v>3.1664398595258998</v>
      </c>
      <c r="K57" s="137">
        <f t="shared" si="3"/>
        <v>3.5754252847911872</v>
      </c>
      <c r="L57" s="64">
        <f t="shared" si="15"/>
        <v>3.7839779640984554</v>
      </c>
      <c r="M57" s="99">
        <f t="shared" si="16"/>
        <v>3.9737908442226315</v>
      </c>
      <c r="O57" s="67">
        <f t="shared" si="4"/>
        <v>-7.2594334758501439E-2</v>
      </c>
      <c r="P57" s="74">
        <f t="shared" si="5"/>
        <v>-2.6073572208313963E-2</v>
      </c>
      <c r="Q57" s="68">
        <f t="shared" si="6"/>
        <v>5.0162258323139995E-2</v>
      </c>
      <c r="S57" s="144">
        <f t="shared" si="33"/>
        <v>3.3621891718469054E-3</v>
      </c>
      <c r="T57" s="144">
        <f t="shared" si="34"/>
        <v>3.3960101797972445E-2</v>
      </c>
      <c r="U57" s="85">
        <f t="shared" si="35"/>
        <v>3.3074930654988149E-2</v>
      </c>
      <c r="V57" s="20">
        <f t="shared" si="36"/>
        <v>3.2114408520277853E-2</v>
      </c>
      <c r="W57" s="45"/>
      <c r="X57" s="144">
        <f t="shared" si="37"/>
        <v>3.124162385758811E-3</v>
      </c>
      <c r="Y57" s="144">
        <f t="shared" si="38"/>
        <v>3.4910478886325723E-2</v>
      </c>
      <c r="Z57" s="85">
        <f t="shared" si="39"/>
        <v>3.4442807948618828E-2</v>
      </c>
      <c r="AA57" s="20">
        <f t="shared" si="40"/>
        <v>3.3747944673322552E-2</v>
      </c>
    </row>
    <row r="58" spans="1:27" ht="20.100000000000001" customHeight="1">
      <c r="A58" s="50" t="s">
        <v>62</v>
      </c>
      <c r="B58" s="51">
        <v>469233</v>
      </c>
      <c r="C58" s="60">
        <v>421705</v>
      </c>
      <c r="D58" s="60">
        <v>404471</v>
      </c>
      <c r="E58" s="52">
        <v>362807</v>
      </c>
      <c r="F58" s="133">
        <v>1571186</v>
      </c>
      <c r="G58" s="51">
        <v>1479867</v>
      </c>
      <c r="H58" s="60">
        <v>1493225</v>
      </c>
      <c r="I58" s="52">
        <v>1374190</v>
      </c>
      <c r="J58" s="140">
        <f t="shared" si="3"/>
        <v>3.3484132616418707</v>
      </c>
      <c r="K58" s="137">
        <f t="shared" si="3"/>
        <v>3.5092469854519153</v>
      </c>
      <c r="L58" s="64">
        <f t="shared" si="15"/>
        <v>3.6917974341794593</v>
      </c>
      <c r="M58" s="99">
        <f t="shared" si="16"/>
        <v>3.7876612083008321</v>
      </c>
      <c r="O58" s="67">
        <f t="shared" si="4"/>
        <v>-0.10300862113723852</v>
      </c>
      <c r="P58" s="74">
        <f t="shared" si="5"/>
        <v>-7.971672052101994E-2</v>
      </c>
      <c r="Q58" s="68">
        <f t="shared" si="6"/>
        <v>2.5966693956132384E-2</v>
      </c>
      <c r="S58" s="144">
        <f t="shared" si="33"/>
        <v>3.4627965576673372E-2</v>
      </c>
      <c r="T58" s="144">
        <f t="shared" si="34"/>
        <v>2.9054573860508557E-2</v>
      </c>
      <c r="U58" s="85">
        <f t="shared" si="35"/>
        <v>2.6529246902348973E-2</v>
      </c>
      <c r="V58" s="20">
        <f t="shared" si="36"/>
        <v>2.4914055719883518E-2</v>
      </c>
      <c r="W58" s="45"/>
      <c r="X58" s="144">
        <f t="shared" si="37"/>
        <v>3.4025635140201183E-2</v>
      </c>
      <c r="Y58" s="144">
        <f t="shared" si="38"/>
        <v>2.931484224602458E-2</v>
      </c>
      <c r="Z58" s="85">
        <f t="shared" si="39"/>
        <v>2.6953414766469501E-2</v>
      </c>
      <c r="AA58" s="20">
        <f t="shared" si="40"/>
        <v>2.4955021796123796E-2</v>
      </c>
    </row>
    <row r="59" spans="1:27" ht="20.100000000000001" customHeight="1">
      <c r="A59" s="50" t="s">
        <v>63</v>
      </c>
      <c r="B59" s="51">
        <v>650129</v>
      </c>
      <c r="C59" s="60">
        <v>696523</v>
      </c>
      <c r="D59" s="60">
        <v>689131</v>
      </c>
      <c r="E59" s="52">
        <v>598247</v>
      </c>
      <c r="F59" s="133">
        <v>1573112</v>
      </c>
      <c r="G59" s="51">
        <v>1757645</v>
      </c>
      <c r="H59" s="60">
        <v>1794044</v>
      </c>
      <c r="I59" s="52">
        <v>1614498</v>
      </c>
      <c r="J59" s="140">
        <f t="shared" si="3"/>
        <v>2.4196920918771507</v>
      </c>
      <c r="K59" s="137">
        <f t="shared" si="3"/>
        <v>2.5234557939938811</v>
      </c>
      <c r="L59" s="64">
        <f t="shared" si="15"/>
        <v>2.6033424704446615</v>
      </c>
      <c r="M59" s="99">
        <f t="shared" si="16"/>
        <v>2.6987147449130542</v>
      </c>
      <c r="O59" s="67">
        <f t="shared" si="4"/>
        <v>-0.1318820369421779</v>
      </c>
      <c r="P59" s="74">
        <f t="shared" si="5"/>
        <v>-0.10007892783008666</v>
      </c>
      <c r="Q59" s="68">
        <f t="shared" si="6"/>
        <v>3.6634547913361057E-2</v>
      </c>
      <c r="S59" s="144">
        <f t="shared" si="33"/>
        <v>4.7977539159430566E-2</v>
      </c>
      <c r="T59" s="144">
        <f t="shared" si="34"/>
        <v>4.7988947129019105E-2</v>
      </c>
      <c r="U59" s="85">
        <f t="shared" si="35"/>
        <v>4.5200092088339215E-2</v>
      </c>
      <c r="V59" s="20">
        <f t="shared" si="36"/>
        <v>4.1081784784343066E-2</v>
      </c>
      <c r="W59" s="45"/>
      <c r="X59" s="144">
        <f t="shared" si="37"/>
        <v>3.406734463435402E-2</v>
      </c>
      <c r="Y59" s="144">
        <f t="shared" si="38"/>
        <v>3.4817376088198383E-2</v>
      </c>
      <c r="Z59" s="85">
        <f t="shared" si="39"/>
        <v>3.2383339444019499E-2</v>
      </c>
      <c r="AA59" s="20">
        <f t="shared" si="40"/>
        <v>2.9318968104700426E-2</v>
      </c>
    </row>
    <row r="60" spans="1:27" ht="20.100000000000001" customHeight="1">
      <c r="A60" s="50" t="s">
        <v>64</v>
      </c>
      <c r="B60" s="51">
        <v>2251132</v>
      </c>
      <c r="C60" s="60">
        <v>2437168</v>
      </c>
      <c r="D60" s="60">
        <v>2528060</v>
      </c>
      <c r="E60" s="52">
        <v>2435604</v>
      </c>
      <c r="F60" s="133">
        <v>6210437</v>
      </c>
      <c r="G60" s="51">
        <v>6830447</v>
      </c>
      <c r="H60" s="60">
        <v>7538408</v>
      </c>
      <c r="I60" s="52">
        <v>7568537</v>
      </c>
      <c r="J60" s="140">
        <f t="shared" si="3"/>
        <v>2.7588062361514116</v>
      </c>
      <c r="K60" s="137">
        <f t="shared" si="3"/>
        <v>2.8026163973923834</v>
      </c>
      <c r="L60" s="64">
        <f t="shared" si="15"/>
        <v>2.981894417062886</v>
      </c>
      <c r="M60" s="99">
        <f t="shared" si="16"/>
        <v>3.1074579447233623</v>
      </c>
      <c r="O60" s="67">
        <f t="shared" si="4"/>
        <v>-3.6571916805772015E-2</v>
      </c>
      <c r="P60" s="74">
        <f t="shared" si="5"/>
        <v>3.9967324665897627E-3</v>
      </c>
      <c r="Q60" s="68">
        <f t="shared" si="6"/>
        <v>4.210864306327592E-2</v>
      </c>
      <c r="S60" s="144">
        <f t="shared" si="33"/>
        <v>0.16612668206317094</v>
      </c>
      <c r="T60" s="144">
        <f t="shared" si="34"/>
        <v>0.1679156701164746</v>
      </c>
      <c r="U60" s="85">
        <f t="shared" si="35"/>
        <v>0.16581541797546015</v>
      </c>
      <c r="V60" s="20">
        <f t="shared" si="36"/>
        <v>0.16725359148961066</v>
      </c>
      <c r="W60" s="45"/>
      <c r="X60" s="144">
        <f t="shared" si="37"/>
        <v>0.13449334669683002</v>
      </c>
      <c r="Y60" s="144">
        <f t="shared" si="38"/>
        <v>0.13530504854478939</v>
      </c>
      <c r="Z60" s="85">
        <f t="shared" si="39"/>
        <v>0.13607181603768476</v>
      </c>
      <c r="AA60" s="20">
        <f t="shared" si="40"/>
        <v>0.1374431525478787</v>
      </c>
    </row>
    <row r="61" spans="1:27" ht="20.100000000000001" customHeight="1">
      <c r="A61" s="50" t="s">
        <v>65</v>
      </c>
      <c r="B61" s="51">
        <v>4212595</v>
      </c>
      <c r="C61" s="60">
        <v>4200302</v>
      </c>
      <c r="D61" s="60">
        <v>4321275</v>
      </c>
      <c r="E61" s="52">
        <v>4163557</v>
      </c>
      <c r="F61" s="133">
        <v>15361906</v>
      </c>
      <c r="G61" s="51">
        <v>15718069</v>
      </c>
      <c r="H61" s="60">
        <v>16921781</v>
      </c>
      <c r="I61" s="52">
        <v>16679377</v>
      </c>
      <c r="J61" s="140">
        <f t="shared" si="3"/>
        <v>3.6466610248552258</v>
      </c>
      <c r="K61" s="137">
        <f t="shared" si="3"/>
        <v>3.742128304107657</v>
      </c>
      <c r="L61" s="64">
        <f t="shared" si="15"/>
        <v>3.9159231939647441</v>
      </c>
      <c r="M61" s="99">
        <f t="shared" si="16"/>
        <v>4.0060402679727938</v>
      </c>
      <c r="O61" s="67">
        <f t="shared" si="4"/>
        <v>-3.6498024309954816E-2</v>
      </c>
      <c r="P61" s="74">
        <f t="shared" si="5"/>
        <v>-1.4324969694383825E-2</v>
      </c>
      <c r="Q61" s="68">
        <f t="shared" si="6"/>
        <v>2.3012983029631156E-2</v>
      </c>
      <c r="S61" s="144">
        <f t="shared" si="33"/>
        <v>0.31087667459122947</v>
      </c>
      <c r="T61" s="144">
        <f t="shared" si="34"/>
        <v>0.28939183717395289</v>
      </c>
      <c r="U61" s="85">
        <f t="shared" si="35"/>
        <v>0.28343236327931559</v>
      </c>
      <c r="V61" s="20">
        <f t="shared" si="36"/>
        <v>0.28591259565253996</v>
      </c>
      <c r="W61" s="45"/>
      <c r="X61" s="144">
        <f t="shared" si="37"/>
        <v>0.33267774064564437</v>
      </c>
      <c r="Y61" s="144">
        <f t="shared" si="38"/>
        <v>0.31136089469332673</v>
      </c>
      <c r="Z61" s="85">
        <f t="shared" si="39"/>
        <v>0.30544611956025586</v>
      </c>
      <c r="AA61" s="20">
        <f t="shared" si="40"/>
        <v>0.30289422611193934</v>
      </c>
    </row>
    <row r="62" spans="1:27" ht="20.100000000000001" customHeight="1" thickBot="1">
      <c r="A62" s="50" t="s">
        <v>66</v>
      </c>
      <c r="B62" s="51">
        <v>592</v>
      </c>
      <c r="C62" s="60">
        <v>816</v>
      </c>
      <c r="D62" s="60">
        <v>951</v>
      </c>
      <c r="E62" s="52">
        <v>709</v>
      </c>
      <c r="F62" s="133">
        <v>4554</v>
      </c>
      <c r="G62" s="51">
        <v>5929</v>
      </c>
      <c r="H62" s="60">
        <v>6923</v>
      </c>
      <c r="I62" s="52">
        <v>5659</v>
      </c>
      <c r="J62" s="140">
        <f t="shared" si="3"/>
        <v>7.6925675675675675</v>
      </c>
      <c r="K62" s="137">
        <f t="shared" si="3"/>
        <v>7.2659313725490193</v>
      </c>
      <c r="L62" s="64">
        <f t="shared" si="15"/>
        <v>7.2797055730809674</v>
      </c>
      <c r="M62" s="99">
        <f t="shared" si="16"/>
        <v>7.981664315937941</v>
      </c>
      <c r="O62" s="67">
        <f t="shared" si="4"/>
        <v>-0.25446898002103052</v>
      </c>
      <c r="P62" s="74">
        <f t="shared" si="5"/>
        <v>-0.1825798064422938</v>
      </c>
      <c r="Q62" s="68">
        <f t="shared" si="6"/>
        <v>9.6426804052720194E-2</v>
      </c>
      <c r="S62" s="144">
        <f t="shared" si="33"/>
        <v>4.368779608721176E-5</v>
      </c>
      <c r="T62" s="144">
        <f t="shared" si="34"/>
        <v>5.6220657260822096E-5</v>
      </c>
      <c r="U62" s="85">
        <f t="shared" si="35"/>
        <v>6.2376075921719663E-5</v>
      </c>
      <c r="V62" s="20">
        <f t="shared" si="36"/>
        <v>4.8687223524897298E-5</v>
      </c>
      <c r="W62" s="45"/>
      <c r="X62" s="144">
        <f t="shared" si="37"/>
        <v>9.8621514211860446E-5</v>
      </c>
      <c r="Y62" s="144">
        <f t="shared" si="38"/>
        <v>1.1744818938234297E-4</v>
      </c>
      <c r="Z62" s="85">
        <f t="shared" si="39"/>
        <v>1.2496341169500132E-4</v>
      </c>
      <c r="AA62" s="20">
        <f t="shared" si="40"/>
        <v>1.0276633387251004E-4</v>
      </c>
    </row>
    <row r="63" spans="1:27" ht="20.100000000000001" customHeight="1" thickBot="1">
      <c r="A63" s="37" t="s">
        <v>4</v>
      </c>
      <c r="B63" s="38">
        <v>11018165</v>
      </c>
      <c r="C63" s="92">
        <v>11258107</v>
      </c>
      <c r="D63" s="92">
        <v>11721653</v>
      </c>
      <c r="E63" s="39">
        <v>11301971</v>
      </c>
      <c r="F63" s="134">
        <v>35161255</v>
      </c>
      <c r="G63" s="38">
        <v>36743857</v>
      </c>
      <c r="H63" s="92">
        <v>40805569</v>
      </c>
      <c r="I63" s="39">
        <v>41736459</v>
      </c>
      <c r="J63" s="139">
        <f t="shared" si="3"/>
        <v>3.1912078826192927</v>
      </c>
      <c r="K63" s="112">
        <f t="shared" si="3"/>
        <v>3.2637686779846735</v>
      </c>
      <c r="L63" s="63">
        <f t="shared" si="15"/>
        <v>3.4812128460038871</v>
      </c>
      <c r="M63" s="98">
        <f t="shared" si="16"/>
        <v>3.6928478227381754</v>
      </c>
      <c r="N63" s="41"/>
      <c r="O63" s="69">
        <f t="shared" si="4"/>
        <v>-3.5803994538995479E-2</v>
      </c>
      <c r="P63" s="82">
        <f t="shared" si="5"/>
        <v>2.2812817534783057E-2</v>
      </c>
      <c r="Q63" s="70">
        <f t="shared" si="6"/>
        <v>6.0793460812723861E-2</v>
      </c>
      <c r="S63" s="143">
        <f>B63/B189</f>
        <v>0.13230765495314353</v>
      </c>
      <c r="T63" s="143">
        <f>C63/C189</f>
        <v>0.12862275314192192</v>
      </c>
      <c r="U63" s="84">
        <f>D63/D189</f>
        <v>0.12702832759210861</v>
      </c>
      <c r="V63" s="47">
        <f>E63/E189</f>
        <v>0.12953551690293835</v>
      </c>
      <c r="W63" s="48"/>
      <c r="X63" s="143">
        <f>F63/F189</f>
        <v>0.11358698717422878</v>
      </c>
      <c r="Y63" s="143">
        <f>G63/G189</f>
        <v>0.11104636235706601</v>
      </c>
      <c r="Z63" s="84">
        <f>H63/H189</f>
        <v>0.11114704193416047</v>
      </c>
      <c r="AA63" s="47">
        <f>I63/I189</f>
        <v>0.11421942941602191</v>
      </c>
    </row>
    <row r="64" spans="1:27" ht="20.100000000000001" customHeight="1">
      <c r="A64" s="50" t="s">
        <v>54</v>
      </c>
      <c r="B64" s="51">
        <v>3271408</v>
      </c>
      <c r="C64" s="60">
        <v>3445322</v>
      </c>
      <c r="D64" s="60">
        <v>3541373</v>
      </c>
      <c r="E64" s="52">
        <v>3342990</v>
      </c>
      <c r="F64" s="133">
        <v>9625012</v>
      </c>
      <c r="G64" s="51">
        <v>10086591</v>
      </c>
      <c r="H64" s="60">
        <v>10767425</v>
      </c>
      <c r="I64" s="52">
        <v>10978761</v>
      </c>
      <c r="J64" s="140">
        <f t="shared" si="3"/>
        <v>2.9421619070443064</v>
      </c>
      <c r="K64" s="137">
        <f t="shared" si="3"/>
        <v>2.9276192471995359</v>
      </c>
      <c r="L64" s="64">
        <f t="shared" si="15"/>
        <v>3.0404662259524766</v>
      </c>
      <c r="M64" s="99">
        <f t="shared" si="16"/>
        <v>3.2841142211014689</v>
      </c>
      <c r="O64" s="67">
        <f t="shared" si="4"/>
        <v>-5.6018668465592301E-2</v>
      </c>
      <c r="P64" s="74">
        <f t="shared" si="5"/>
        <v>1.9627348228569041E-2</v>
      </c>
      <c r="Q64" s="68">
        <f t="shared" si="6"/>
        <v>8.0135077005391006E-2</v>
      </c>
      <c r="S64" s="144">
        <f>B64/$B$63</f>
        <v>0.29691042020154901</v>
      </c>
      <c r="T64" s="144">
        <f>C64/$C$63</f>
        <v>0.30603031220079896</v>
      </c>
      <c r="U64" s="85">
        <f>D64/$D$63</f>
        <v>0.30212232011986706</v>
      </c>
      <c r="V64" s="20">
        <f>E64/$E$63</f>
        <v>0.29578823021223466</v>
      </c>
      <c r="W64" s="45"/>
      <c r="X64" s="144">
        <f>F64/$F$63</f>
        <v>0.27373914838932795</v>
      </c>
      <c r="Y64" s="144">
        <f>G64/$G$63</f>
        <v>0.27451094750341531</v>
      </c>
      <c r="Z64" s="85">
        <f>H64/$H$63</f>
        <v>0.26387145832962161</v>
      </c>
      <c r="AA64" s="20">
        <f>I64/$I$63</f>
        <v>0.26304965162473415</v>
      </c>
    </row>
    <row r="65" spans="1:27" ht="20.100000000000001" customHeight="1">
      <c r="A65" s="50" t="s">
        <v>55</v>
      </c>
      <c r="B65" s="51">
        <v>11719</v>
      </c>
      <c r="C65" s="60">
        <v>11856</v>
      </c>
      <c r="D65" s="60">
        <v>14041</v>
      </c>
      <c r="E65" s="52">
        <v>11731</v>
      </c>
      <c r="F65" s="133">
        <v>57934</v>
      </c>
      <c r="G65" s="51">
        <v>68962</v>
      </c>
      <c r="H65" s="60">
        <v>100862</v>
      </c>
      <c r="I65" s="52">
        <v>102912</v>
      </c>
      <c r="J65" s="140">
        <f t="shared" si="3"/>
        <v>4.9435958699547742</v>
      </c>
      <c r="K65" s="137">
        <f t="shared" si="3"/>
        <v>5.816632928475034</v>
      </c>
      <c r="L65" s="64">
        <f t="shared" si="15"/>
        <v>7.1833914963321703</v>
      </c>
      <c r="M65" s="99">
        <f t="shared" si="16"/>
        <v>8.7726536527150287</v>
      </c>
      <c r="O65" s="67">
        <f t="shared" si="4"/>
        <v>-0.16451819670963608</v>
      </c>
      <c r="P65" s="74">
        <f t="shared" si="5"/>
        <v>2.0324800222085621E-2</v>
      </c>
      <c r="Q65" s="68">
        <f t="shared" si="6"/>
        <v>0.22124120023171973</v>
      </c>
      <c r="S65" s="144">
        <f t="shared" ref="S65:S76" si="41">B65/$B$63</f>
        <v>1.0636072340539464E-3</v>
      </c>
      <c r="T65" s="144">
        <f t="shared" ref="T65:T76" si="42">C65/$C$63</f>
        <v>1.0531077738024695E-3</v>
      </c>
      <c r="U65" s="85">
        <f t="shared" ref="U65:U76" si="43">D65/$D$63</f>
        <v>1.197868594130879E-3</v>
      </c>
      <c r="V65" s="20">
        <f t="shared" ref="V65:V76" si="44">E65/$E$63</f>
        <v>1.0379605468816015E-3</v>
      </c>
      <c r="W65" s="45"/>
      <c r="X65" s="144">
        <f t="shared" ref="X65:X76" si="45">F65/$F$63</f>
        <v>1.647665875407462E-3</v>
      </c>
      <c r="Y65" s="144">
        <f t="shared" ref="Y65:Y76" si="46">G65/$G$63</f>
        <v>1.8768307311886174E-3</v>
      </c>
      <c r="Z65" s="85">
        <f t="shared" ref="Z65:Z76" si="47">H65/$H$63</f>
        <v>2.4717704585861798E-3</v>
      </c>
      <c r="AA65" s="20">
        <f t="shared" ref="AA65:AA76" si="48">I65/$I$63</f>
        <v>2.4657578162057305E-3</v>
      </c>
    </row>
    <row r="66" spans="1:27" ht="20.100000000000001" customHeight="1">
      <c r="A66" s="50" t="s">
        <v>56</v>
      </c>
      <c r="B66" s="51">
        <v>884282</v>
      </c>
      <c r="C66" s="60">
        <v>1007150</v>
      </c>
      <c r="D66" s="60">
        <v>1190159</v>
      </c>
      <c r="E66" s="52">
        <v>1237231</v>
      </c>
      <c r="F66" s="133">
        <v>4905957</v>
      </c>
      <c r="G66" s="51">
        <v>5743690</v>
      </c>
      <c r="H66" s="60">
        <v>7133839</v>
      </c>
      <c r="I66" s="52">
        <v>7616975</v>
      </c>
      <c r="J66" s="140">
        <f t="shared" si="3"/>
        <v>5.5479552902807026</v>
      </c>
      <c r="K66" s="137">
        <f t="shared" si="3"/>
        <v>5.7029141637293357</v>
      </c>
      <c r="L66" s="64">
        <f t="shared" si="15"/>
        <v>5.9940218071703022</v>
      </c>
      <c r="M66" s="99">
        <f t="shared" si="16"/>
        <v>6.1564695679303219</v>
      </c>
      <c r="O66" s="67">
        <f t="shared" si="4"/>
        <v>3.955101797322879E-2</v>
      </c>
      <c r="P66" s="74">
        <f t="shared" si="5"/>
        <v>6.7724544946977355E-2</v>
      </c>
      <c r="Q66" s="68">
        <f t="shared" si="6"/>
        <v>2.7101629921615029E-2</v>
      </c>
      <c r="S66" s="144">
        <f t="shared" si="41"/>
        <v>8.0256739665815494E-2</v>
      </c>
      <c r="T66" s="144">
        <f t="shared" si="42"/>
        <v>8.9459977596588844E-2</v>
      </c>
      <c r="U66" s="85">
        <f t="shared" si="43"/>
        <v>0.10153508212536236</v>
      </c>
      <c r="V66" s="20">
        <f t="shared" si="44"/>
        <v>0.1094703746806641</v>
      </c>
      <c r="W66" s="45"/>
      <c r="X66" s="144">
        <f t="shared" si="45"/>
        <v>0.13952735759858401</v>
      </c>
      <c r="Y66" s="144">
        <f t="shared" si="46"/>
        <v>0.15631701375280227</v>
      </c>
      <c r="Z66" s="85">
        <f t="shared" si="47"/>
        <v>0.17482513232446287</v>
      </c>
      <c r="AA66" s="20">
        <f t="shared" si="48"/>
        <v>0.18250170672121466</v>
      </c>
    </row>
    <row r="67" spans="1:27" ht="20.100000000000001" customHeight="1">
      <c r="A67" s="50" t="s">
        <v>57</v>
      </c>
      <c r="B67" s="51">
        <v>1447</v>
      </c>
      <c r="C67" s="60">
        <v>607</v>
      </c>
      <c r="D67" s="60">
        <v>131</v>
      </c>
      <c r="E67" s="52">
        <v>121</v>
      </c>
      <c r="F67" s="133">
        <v>4710</v>
      </c>
      <c r="G67" s="51">
        <v>2441</v>
      </c>
      <c r="H67" s="60">
        <v>724</v>
      </c>
      <c r="I67" s="52">
        <v>892</v>
      </c>
      <c r="J67" s="140">
        <f t="shared" si="3"/>
        <v>3.255010366275052</v>
      </c>
      <c r="K67" s="137">
        <f t="shared" si="3"/>
        <v>4.0214168039538718</v>
      </c>
      <c r="L67" s="64">
        <f t="shared" si="15"/>
        <v>5.5267175572519083</v>
      </c>
      <c r="M67" s="99">
        <f t="shared" si="16"/>
        <v>7.3719008264462813</v>
      </c>
      <c r="O67" s="67">
        <f t="shared" si="4"/>
        <v>-7.6335877862595422E-2</v>
      </c>
      <c r="P67" s="74">
        <f t="shared" si="5"/>
        <v>0.23204419889502761</v>
      </c>
      <c r="Q67" s="68">
        <f t="shared" si="6"/>
        <v>0.33386603351445149</v>
      </c>
      <c r="S67" s="144">
        <f t="shared" si="41"/>
        <v>1.3132858329858012E-4</v>
      </c>
      <c r="T67" s="144">
        <f t="shared" si="42"/>
        <v>5.3916701981958426E-5</v>
      </c>
      <c r="U67" s="85">
        <f t="shared" si="43"/>
        <v>1.1175898143376195E-5</v>
      </c>
      <c r="V67" s="20">
        <f t="shared" si="44"/>
        <v>1.0706097193135605E-5</v>
      </c>
      <c r="W67" s="45"/>
      <c r="X67" s="144">
        <f t="shared" si="45"/>
        <v>1.3395426300909908E-4</v>
      </c>
      <c r="Y67" s="144">
        <f t="shared" si="46"/>
        <v>6.6432873391598495E-5</v>
      </c>
      <c r="Z67" s="85">
        <f t="shared" si="47"/>
        <v>1.7742676250881343E-5</v>
      </c>
      <c r="AA67" s="20">
        <f t="shared" si="48"/>
        <v>2.1372201220999605E-5</v>
      </c>
    </row>
    <row r="68" spans="1:27" ht="20.100000000000001" customHeight="1">
      <c r="A68" s="50" t="s">
        <v>58</v>
      </c>
      <c r="B68" s="51">
        <v>156</v>
      </c>
      <c r="C68" s="60">
        <v>37530</v>
      </c>
      <c r="D68" s="60">
        <v>23643</v>
      </c>
      <c r="E68" s="52">
        <v>25020</v>
      </c>
      <c r="F68" s="133">
        <v>749</v>
      </c>
      <c r="G68" s="51">
        <v>122033</v>
      </c>
      <c r="H68" s="60">
        <v>109312</v>
      </c>
      <c r="I68" s="52">
        <v>122792</v>
      </c>
      <c r="J68" s="140">
        <f t="shared" si="3"/>
        <v>4.8012820512820511</v>
      </c>
      <c r="K68" s="137">
        <f t="shared" si="3"/>
        <v>3.2516120436983744</v>
      </c>
      <c r="L68" s="64">
        <f t="shared" si="15"/>
        <v>4.623440341750201</v>
      </c>
      <c r="M68" s="99">
        <f t="shared" si="16"/>
        <v>4.9077537969624299</v>
      </c>
      <c r="O68" s="67">
        <f t="shared" si="4"/>
        <v>5.8241339931480778E-2</v>
      </c>
      <c r="P68" s="74">
        <f t="shared" si="5"/>
        <v>0.12331674473067916</v>
      </c>
      <c r="Q68" s="68">
        <f t="shared" si="6"/>
        <v>6.1493916693343149E-2</v>
      </c>
      <c r="S68" s="144">
        <f t="shared" si="41"/>
        <v>1.4158437453060469E-5</v>
      </c>
      <c r="T68" s="144">
        <f t="shared" si="42"/>
        <v>3.3335977353919268E-3</v>
      </c>
      <c r="U68" s="85">
        <f t="shared" si="43"/>
        <v>2.0170363343804836E-3</v>
      </c>
      <c r="V68" s="20">
        <f t="shared" si="44"/>
        <v>2.2137731551425855E-3</v>
      </c>
      <c r="W68" s="45"/>
      <c r="X68" s="144">
        <f t="shared" si="45"/>
        <v>2.1301856261956519E-5</v>
      </c>
      <c r="Y68" s="144">
        <f t="shared" si="46"/>
        <v>3.3211810072089057E-3</v>
      </c>
      <c r="Z68" s="85">
        <f t="shared" si="47"/>
        <v>2.6788500363761625E-3</v>
      </c>
      <c r="AA68" s="20">
        <f t="shared" si="48"/>
        <v>2.9420799689786814E-3</v>
      </c>
    </row>
    <row r="69" spans="1:27" ht="20.100000000000001" customHeight="1">
      <c r="A69" s="50" t="s">
        <v>59</v>
      </c>
      <c r="B69" s="51">
        <v>73129</v>
      </c>
      <c r="C69" s="60">
        <v>38208</v>
      </c>
      <c r="D69" s="60">
        <v>43615</v>
      </c>
      <c r="E69" s="52">
        <v>58075</v>
      </c>
      <c r="F69" s="133">
        <v>178738</v>
      </c>
      <c r="G69" s="51">
        <v>110516</v>
      </c>
      <c r="H69" s="60">
        <v>132821</v>
      </c>
      <c r="I69" s="52">
        <v>176508</v>
      </c>
      <c r="J69" s="140">
        <f t="shared" si="3"/>
        <v>2.4441466449698477</v>
      </c>
      <c r="K69" s="137">
        <f t="shared" si="3"/>
        <v>2.8924832495812396</v>
      </c>
      <c r="L69" s="64">
        <f t="shared" si="15"/>
        <v>3.045305514157973</v>
      </c>
      <c r="M69" s="99">
        <f t="shared" si="16"/>
        <v>3.0393112354713732</v>
      </c>
      <c r="O69" s="67">
        <f t="shared" si="4"/>
        <v>0.33153731514387252</v>
      </c>
      <c r="P69" s="74">
        <f t="shared" si="5"/>
        <v>0.32891636111759437</v>
      </c>
      <c r="Q69" s="68">
        <f t="shared" si="6"/>
        <v>-1.9683669368251448E-3</v>
      </c>
      <c r="S69" s="144">
        <f t="shared" si="41"/>
        <v>6.6371305929798655E-3</v>
      </c>
      <c r="T69" s="144">
        <f t="shared" si="42"/>
        <v>3.3938210038330602E-3</v>
      </c>
      <c r="U69" s="85">
        <f t="shared" si="43"/>
        <v>3.7208915841477307E-3</v>
      </c>
      <c r="V69" s="20">
        <f t="shared" si="44"/>
        <v>5.1384842519946296E-3</v>
      </c>
      <c r="W69" s="45"/>
      <c r="X69" s="144">
        <f t="shared" si="45"/>
        <v>5.0833794186242783E-3</v>
      </c>
      <c r="Y69" s="144">
        <f t="shared" si="46"/>
        <v>3.0077408585603847E-3</v>
      </c>
      <c r="Z69" s="85">
        <f t="shared" si="47"/>
        <v>3.2549723788926946E-3</v>
      </c>
      <c r="AA69" s="20">
        <f t="shared" si="48"/>
        <v>4.2291081761392357E-3</v>
      </c>
    </row>
    <row r="70" spans="1:27" ht="20.100000000000001" customHeight="1">
      <c r="A70" s="50" t="s">
        <v>60</v>
      </c>
      <c r="B70" s="51">
        <v>262491</v>
      </c>
      <c r="C70" s="60">
        <v>146</v>
      </c>
      <c r="D70" s="60">
        <v>127</v>
      </c>
      <c r="E70" s="52">
        <v>355</v>
      </c>
      <c r="F70" s="133">
        <v>970781</v>
      </c>
      <c r="G70" s="51">
        <v>536</v>
      </c>
      <c r="H70" s="60">
        <v>505</v>
      </c>
      <c r="I70" s="52">
        <v>1874</v>
      </c>
      <c r="J70" s="140">
        <f t="shared" si="3"/>
        <v>3.6983401335664841</v>
      </c>
      <c r="K70" s="137">
        <f t="shared" si="3"/>
        <v>3.6712328767123288</v>
      </c>
      <c r="L70" s="64">
        <f t="shared" si="15"/>
        <v>3.9763779527559056</v>
      </c>
      <c r="M70" s="99">
        <f t="shared" si="16"/>
        <v>5.2788732394366198</v>
      </c>
      <c r="O70" s="67">
        <f t="shared" si="4"/>
        <v>1.795275590551181</v>
      </c>
      <c r="P70" s="74">
        <f t="shared" si="5"/>
        <v>2.7108910891089111</v>
      </c>
      <c r="Q70" s="68">
        <f t="shared" si="6"/>
        <v>0.32755822061079348</v>
      </c>
      <c r="S70" s="144">
        <f t="shared" si="41"/>
        <v>2.3823476958277537E-2</v>
      </c>
      <c r="T70" s="144">
        <f t="shared" si="42"/>
        <v>1.2968432437176161E-5</v>
      </c>
      <c r="U70" s="85">
        <f t="shared" si="43"/>
        <v>1.0834649345105165E-5</v>
      </c>
      <c r="V70" s="20">
        <f t="shared" si="44"/>
        <v>3.1410450442670575E-5</v>
      </c>
      <c r="W70" s="45"/>
      <c r="X70" s="144">
        <f t="shared" si="45"/>
        <v>2.7609395625952486E-2</v>
      </c>
      <c r="Y70" s="144">
        <f t="shared" si="46"/>
        <v>1.4587472403890533E-5</v>
      </c>
      <c r="Z70" s="85">
        <f t="shared" si="47"/>
        <v>1.2375761749578838E-5</v>
      </c>
      <c r="AA70" s="20">
        <f t="shared" si="48"/>
        <v>4.490079045757092E-5</v>
      </c>
    </row>
    <row r="71" spans="1:27" ht="20.100000000000001" customHeight="1">
      <c r="A71" s="50" t="s">
        <v>61</v>
      </c>
      <c r="B71" s="51">
        <v>24885</v>
      </c>
      <c r="C71" s="60">
        <v>277803</v>
      </c>
      <c r="D71" s="60">
        <v>290575</v>
      </c>
      <c r="E71" s="52">
        <v>278800</v>
      </c>
      <c r="F71" s="133">
        <v>72367</v>
      </c>
      <c r="G71" s="51">
        <v>1026593</v>
      </c>
      <c r="H71" s="60">
        <v>1115070</v>
      </c>
      <c r="I71" s="52">
        <v>1124767</v>
      </c>
      <c r="J71" s="140">
        <f t="shared" si="3"/>
        <v>2.9080570624874422</v>
      </c>
      <c r="K71" s="137">
        <f t="shared" si="3"/>
        <v>3.6953992577473964</v>
      </c>
      <c r="L71" s="64">
        <f t="shared" si="15"/>
        <v>3.8374602082078639</v>
      </c>
      <c r="M71" s="99">
        <f t="shared" si="16"/>
        <v>4.0343149210903873</v>
      </c>
      <c r="O71" s="67">
        <f t="shared" si="4"/>
        <v>-4.0523100748515874E-2</v>
      </c>
      <c r="P71" s="74">
        <f t="shared" si="5"/>
        <v>8.6963150295497147E-3</v>
      </c>
      <c r="Q71" s="68">
        <f t="shared" si="6"/>
        <v>5.1298176971705106E-2</v>
      </c>
      <c r="S71" s="144">
        <f t="shared" si="41"/>
        <v>2.2585430514064728E-3</v>
      </c>
      <c r="T71" s="144">
        <f t="shared" si="42"/>
        <v>2.46758180571565E-2</v>
      </c>
      <c r="U71" s="85">
        <f t="shared" si="43"/>
        <v>2.4789592389401052E-2</v>
      </c>
      <c r="V71" s="20">
        <f t="shared" si="44"/>
        <v>2.4668263615257906E-2</v>
      </c>
      <c r="W71" s="45"/>
      <c r="X71" s="144">
        <f t="shared" si="45"/>
        <v>2.0581461042843891E-3</v>
      </c>
      <c r="Y71" s="144">
        <f t="shared" si="46"/>
        <v>2.793917361478954E-2</v>
      </c>
      <c r="Z71" s="85">
        <f t="shared" si="47"/>
        <v>2.7326417136837377E-2</v>
      </c>
      <c r="AA71" s="20">
        <f t="shared" si="48"/>
        <v>2.6949267545672718E-2</v>
      </c>
    </row>
    <row r="72" spans="1:27" ht="20.100000000000001" customHeight="1">
      <c r="A72" s="50" t="s">
        <v>62</v>
      </c>
      <c r="B72" s="51">
        <v>322700</v>
      </c>
      <c r="C72" s="60">
        <v>280488</v>
      </c>
      <c r="D72" s="60">
        <v>279269</v>
      </c>
      <c r="E72" s="52">
        <v>254299</v>
      </c>
      <c r="F72" s="133">
        <v>1098242</v>
      </c>
      <c r="G72" s="51">
        <v>999715</v>
      </c>
      <c r="H72" s="60">
        <v>1042452</v>
      </c>
      <c r="I72" s="52">
        <v>975641</v>
      </c>
      <c r="J72" s="140">
        <f t="shared" ref="J72:K135" si="49">F72/B72</f>
        <v>3.4032909823365354</v>
      </c>
      <c r="K72" s="137">
        <f t="shared" si="49"/>
        <v>3.5641988249051653</v>
      </c>
      <c r="L72" s="64">
        <f t="shared" si="15"/>
        <v>3.7327881003620167</v>
      </c>
      <c r="M72" s="99">
        <f t="shared" si="16"/>
        <v>3.8365899983877245</v>
      </c>
      <c r="O72" s="67">
        <f t="shared" ref="O72:O135" si="50">(E72-D72)/D72</f>
        <v>-8.9412000615893633E-2</v>
      </c>
      <c r="P72" s="74">
        <f t="shared" ref="P72:P135" si="51">(I72-H72)/H72</f>
        <v>-6.4090241085440869E-2</v>
      </c>
      <c r="Q72" s="68">
        <f t="shared" ref="Q72:Q135" si="52">(M72-L72)/L72</f>
        <v>2.7808141055647068E-2</v>
      </c>
      <c r="S72" s="144">
        <f t="shared" si="41"/>
        <v>2.9287998500657778E-2</v>
      </c>
      <c r="T72" s="144">
        <f t="shared" si="42"/>
        <v>2.4914312859168952E-2</v>
      </c>
      <c r="U72" s="85">
        <f t="shared" si="43"/>
        <v>2.3825052661087989E-2</v>
      </c>
      <c r="V72" s="20">
        <f t="shared" si="44"/>
        <v>2.2500411653861085E-2</v>
      </c>
      <c r="W72" s="45"/>
      <c r="X72" s="144">
        <f t="shared" si="45"/>
        <v>3.1234436882301271E-2</v>
      </c>
      <c r="Y72" s="144">
        <f t="shared" si="46"/>
        <v>2.7207677190775045E-2</v>
      </c>
      <c r="Z72" s="85">
        <f t="shared" si="47"/>
        <v>2.554680710370685E-2</v>
      </c>
      <c r="AA72" s="20">
        <f t="shared" si="48"/>
        <v>2.3376228443337754E-2</v>
      </c>
    </row>
    <row r="73" spans="1:27" ht="20.100000000000001" customHeight="1">
      <c r="A73" s="50" t="s">
        <v>63</v>
      </c>
      <c r="B73" s="51">
        <v>1764923</v>
      </c>
      <c r="C73" s="60">
        <v>1745663</v>
      </c>
      <c r="D73" s="60">
        <v>1651364</v>
      </c>
      <c r="E73" s="52">
        <v>1466459</v>
      </c>
      <c r="F73" s="133">
        <v>2867570</v>
      </c>
      <c r="G73" s="51">
        <v>2986352</v>
      </c>
      <c r="H73" s="60">
        <v>2928379</v>
      </c>
      <c r="I73" s="52">
        <v>2781332</v>
      </c>
      <c r="J73" s="140">
        <f t="shared" si="49"/>
        <v>1.6247564341333871</v>
      </c>
      <c r="K73" s="137">
        <f t="shared" si="49"/>
        <v>1.710726526253922</v>
      </c>
      <c r="L73" s="64">
        <f t="shared" si="15"/>
        <v>1.773309215896677</v>
      </c>
      <c r="M73" s="99">
        <f t="shared" si="16"/>
        <v>1.8966312730188843</v>
      </c>
      <c r="O73" s="67">
        <f t="shared" si="50"/>
        <v>-0.11197107360945255</v>
      </c>
      <c r="P73" s="74">
        <f t="shared" si="51"/>
        <v>-5.0214470189821739E-2</v>
      </c>
      <c r="Q73" s="68">
        <f t="shared" si="52"/>
        <v>6.9543459209875771E-2</v>
      </c>
      <c r="S73" s="144">
        <f t="shared" si="41"/>
        <v>0.16018302503184514</v>
      </c>
      <c r="T73" s="144">
        <f t="shared" si="42"/>
        <v>0.15505830598341266</v>
      </c>
      <c r="U73" s="85">
        <f t="shared" si="43"/>
        <v>0.14088149512700981</v>
      </c>
      <c r="V73" s="20">
        <f t="shared" si="44"/>
        <v>0.12975250069213592</v>
      </c>
      <c r="W73" s="45"/>
      <c r="X73" s="144">
        <f t="shared" si="45"/>
        <v>8.1554825048195806E-2</v>
      </c>
      <c r="Y73" s="144">
        <f t="shared" si="46"/>
        <v>8.1274864530416602E-2</v>
      </c>
      <c r="Z73" s="85">
        <f t="shared" si="47"/>
        <v>7.1764199636574114E-2</v>
      </c>
      <c r="AA73" s="20">
        <f t="shared" si="48"/>
        <v>6.6640344356956593E-2</v>
      </c>
    </row>
    <row r="74" spans="1:27" ht="20.100000000000001" customHeight="1">
      <c r="A74" s="50" t="s">
        <v>64</v>
      </c>
      <c r="B74" s="51">
        <v>1229954</v>
      </c>
      <c r="C74" s="60">
        <v>1313013</v>
      </c>
      <c r="D74" s="60">
        <v>1465771</v>
      </c>
      <c r="E74" s="52">
        <v>1440982</v>
      </c>
      <c r="F74" s="133">
        <v>3511107</v>
      </c>
      <c r="G74" s="51">
        <v>3835500</v>
      </c>
      <c r="H74" s="60">
        <v>4516138</v>
      </c>
      <c r="I74" s="52">
        <v>4672008</v>
      </c>
      <c r="J74" s="140">
        <f t="shared" si="49"/>
        <v>2.8546652964257202</v>
      </c>
      <c r="K74" s="137">
        <f t="shared" si="49"/>
        <v>2.9211439643019528</v>
      </c>
      <c r="L74" s="64">
        <f t="shared" si="15"/>
        <v>3.0810665513235014</v>
      </c>
      <c r="M74" s="99">
        <f t="shared" si="16"/>
        <v>3.2422389731447026</v>
      </c>
      <c r="O74" s="67">
        <f t="shared" si="50"/>
        <v>-1.6911918710357892E-2</v>
      </c>
      <c r="P74" s="74">
        <f t="shared" si="51"/>
        <v>3.4514002893622824E-2</v>
      </c>
      <c r="Q74" s="68">
        <f t="shared" si="52"/>
        <v>5.2310594119418817E-2</v>
      </c>
      <c r="S74" s="144">
        <f t="shared" si="41"/>
        <v>0.11162965884065087</v>
      </c>
      <c r="T74" s="144">
        <f t="shared" si="42"/>
        <v>0.11662822177831494</v>
      </c>
      <c r="U74" s="85">
        <f t="shared" si="43"/>
        <v>0.12504814807263107</v>
      </c>
      <c r="V74" s="20">
        <f t="shared" si="44"/>
        <v>0.12749829211205727</v>
      </c>
      <c r="W74" s="45"/>
      <c r="X74" s="144">
        <f t="shared" si="45"/>
        <v>9.9857271874965778E-2</v>
      </c>
      <c r="Y74" s="144">
        <f t="shared" si="46"/>
        <v>0.1043847955319443</v>
      </c>
      <c r="Z74" s="85">
        <f t="shared" si="47"/>
        <v>0.11067455032914747</v>
      </c>
      <c r="AA74" s="20">
        <f t="shared" si="48"/>
        <v>0.11194068955394611</v>
      </c>
    </row>
    <row r="75" spans="1:27" ht="20.100000000000001" customHeight="1">
      <c r="A75" s="50" t="s">
        <v>65</v>
      </c>
      <c r="B75" s="51">
        <v>3170752</v>
      </c>
      <c r="C75" s="60">
        <v>3099695</v>
      </c>
      <c r="D75" s="60">
        <v>3221012</v>
      </c>
      <c r="E75" s="52">
        <v>3185460</v>
      </c>
      <c r="F75" s="133">
        <v>11865608</v>
      </c>
      <c r="G75" s="51">
        <v>11756501</v>
      </c>
      <c r="H75" s="60">
        <v>12953928</v>
      </c>
      <c r="I75" s="52">
        <v>13178617</v>
      </c>
      <c r="J75" s="140">
        <f t="shared" si="49"/>
        <v>3.7422062652645178</v>
      </c>
      <c r="K75" s="137">
        <f t="shared" si="49"/>
        <v>3.7927928392954793</v>
      </c>
      <c r="L75" s="64">
        <f t="shared" si="15"/>
        <v>4.0216950449113504</v>
      </c>
      <c r="M75" s="99">
        <f t="shared" si="16"/>
        <v>4.1371158325642137</v>
      </c>
      <c r="O75" s="67">
        <f t="shared" si="50"/>
        <v>-1.1037524852437681E-2</v>
      </c>
      <c r="P75" s="74">
        <f t="shared" si="51"/>
        <v>1.7345240764036977E-2</v>
      </c>
      <c r="Q75" s="68">
        <f t="shared" si="52"/>
        <v>2.8699537474604176E-2</v>
      </c>
      <c r="S75" s="144">
        <f t="shared" si="41"/>
        <v>0.28777496071260505</v>
      </c>
      <c r="T75" s="144">
        <f t="shared" si="42"/>
        <v>0.27533003550241619</v>
      </c>
      <c r="U75" s="85">
        <f t="shared" si="43"/>
        <v>0.2747916185541408</v>
      </c>
      <c r="V75" s="20">
        <f t="shared" si="44"/>
        <v>0.28184995342847718</v>
      </c>
      <c r="W75" s="45"/>
      <c r="X75" s="144">
        <f t="shared" si="45"/>
        <v>0.33746258488213804</v>
      </c>
      <c r="Y75" s="144">
        <f t="shared" si="46"/>
        <v>0.31995827220860346</v>
      </c>
      <c r="Z75" s="85">
        <f t="shared" si="47"/>
        <v>0.31745490425583822</v>
      </c>
      <c r="AA75" s="20">
        <f t="shared" si="48"/>
        <v>0.31575790845121765</v>
      </c>
    </row>
    <row r="76" spans="1:27" ht="20.100000000000001" customHeight="1" thickBot="1">
      <c r="A76" s="50" t="s">
        <v>66</v>
      </c>
      <c r="B76" s="51">
        <v>319</v>
      </c>
      <c r="C76" s="60">
        <v>626</v>
      </c>
      <c r="D76" s="60">
        <v>573</v>
      </c>
      <c r="E76" s="52">
        <v>448</v>
      </c>
      <c r="F76" s="133">
        <v>2480</v>
      </c>
      <c r="G76" s="51">
        <v>4427</v>
      </c>
      <c r="H76" s="60">
        <v>4114</v>
      </c>
      <c r="I76" s="52">
        <v>3380</v>
      </c>
      <c r="J76" s="140">
        <f t="shared" si="49"/>
        <v>7.7742946708463947</v>
      </c>
      <c r="K76" s="137">
        <f t="shared" si="49"/>
        <v>7.0718849840255595</v>
      </c>
      <c r="L76" s="64">
        <f t="shared" si="15"/>
        <v>7.179755671902269</v>
      </c>
      <c r="M76" s="99">
        <f t="shared" si="16"/>
        <v>7.5446428571428568</v>
      </c>
      <c r="O76" s="67">
        <f t="shared" si="50"/>
        <v>-0.2181500872600349</v>
      </c>
      <c r="P76" s="74">
        <f t="shared" si="51"/>
        <v>-0.17841516771998056</v>
      </c>
      <c r="Q76" s="68">
        <f t="shared" si="52"/>
        <v>5.0821671643864065E-2</v>
      </c>
      <c r="S76" s="144">
        <f t="shared" si="41"/>
        <v>2.8952189407219804E-5</v>
      </c>
      <c r="T76" s="144">
        <f t="shared" si="42"/>
        <v>5.5604374696385456E-5</v>
      </c>
      <c r="U76" s="85">
        <f t="shared" si="43"/>
        <v>4.888389035232488E-5</v>
      </c>
      <c r="V76" s="20">
        <f t="shared" si="44"/>
        <v>3.9639103657229343E-5</v>
      </c>
      <c r="W76" s="45"/>
      <c r="X76" s="144">
        <f t="shared" si="45"/>
        <v>7.053218094746618E-5</v>
      </c>
      <c r="Y76" s="144">
        <f t="shared" si="46"/>
        <v>1.2048272450004363E-4</v>
      </c>
      <c r="Z76" s="85">
        <f t="shared" si="47"/>
        <v>1.0081957195597493E-4</v>
      </c>
      <c r="AA76" s="20">
        <f t="shared" si="48"/>
        <v>8.0984349918137525E-5</v>
      </c>
    </row>
    <row r="77" spans="1:27" ht="20.100000000000001" customHeight="1" thickBot="1">
      <c r="A77" s="37" t="s">
        <v>5</v>
      </c>
      <c r="B77" s="38">
        <v>7295321</v>
      </c>
      <c r="C77" s="92">
        <v>7625586</v>
      </c>
      <c r="D77" s="92">
        <v>7702404</v>
      </c>
      <c r="E77" s="39">
        <v>7137186</v>
      </c>
      <c r="F77" s="134">
        <v>22345160</v>
      </c>
      <c r="G77" s="38">
        <v>24035151</v>
      </c>
      <c r="H77" s="92">
        <v>25722369</v>
      </c>
      <c r="I77" s="39">
        <v>25350140</v>
      </c>
      <c r="J77" s="139">
        <f t="shared" si="49"/>
        <v>3.0629440431750705</v>
      </c>
      <c r="K77" s="112">
        <f t="shared" si="49"/>
        <v>3.1519087188840307</v>
      </c>
      <c r="L77" s="63">
        <f t="shared" si="15"/>
        <v>3.3395247769397711</v>
      </c>
      <c r="M77" s="98">
        <f t="shared" si="16"/>
        <v>3.5518396185835708</v>
      </c>
      <c r="N77" s="41"/>
      <c r="O77" s="69">
        <f t="shared" si="50"/>
        <v>-7.3382024625039149E-2</v>
      </c>
      <c r="P77" s="82">
        <f t="shared" si="51"/>
        <v>-1.447102325606168E-2</v>
      </c>
      <c r="Q77" s="70">
        <f t="shared" si="52"/>
        <v>6.3576363652063664E-2</v>
      </c>
      <c r="R77" s="42"/>
      <c r="S77" s="143">
        <f>B77/B189</f>
        <v>8.7603227365030567E-2</v>
      </c>
      <c r="T77" s="143">
        <f>C77/C189</f>
        <v>8.7121561878963832E-2</v>
      </c>
      <c r="U77" s="84">
        <f>D77/D189</f>
        <v>8.3471460770828801E-2</v>
      </c>
      <c r="V77" s="47">
        <f>E77/E189</f>
        <v>8.1801579365441218E-2</v>
      </c>
      <c r="W77" s="49"/>
      <c r="X77" s="143">
        <f>F77/F189</f>
        <v>7.2185119738362294E-2</v>
      </c>
      <c r="Y77" s="143">
        <f>G77/G189</f>
        <v>7.263843007152998E-2</v>
      </c>
      <c r="Z77" s="84">
        <f>H77/H189</f>
        <v>7.0063113833529672E-2</v>
      </c>
      <c r="AA77" s="47">
        <f>I77/I189</f>
        <v>6.9375279930103159E-2</v>
      </c>
    </row>
    <row r="78" spans="1:27" ht="20.100000000000001" customHeight="1">
      <c r="A78" s="50" t="s">
        <v>54</v>
      </c>
      <c r="B78" s="51">
        <v>1200665</v>
      </c>
      <c r="C78" s="60">
        <v>1261627</v>
      </c>
      <c r="D78" s="60">
        <v>1250164</v>
      </c>
      <c r="E78" s="52">
        <v>1189591</v>
      </c>
      <c r="F78" s="133">
        <v>3717075</v>
      </c>
      <c r="G78" s="51">
        <v>3924445</v>
      </c>
      <c r="H78" s="60">
        <v>3916516</v>
      </c>
      <c r="I78" s="52">
        <v>3930664</v>
      </c>
      <c r="J78" s="140">
        <f t="shared" si="49"/>
        <v>3.0958468848513117</v>
      </c>
      <c r="K78" s="137">
        <f t="shared" si="49"/>
        <v>3.1106222362076905</v>
      </c>
      <c r="L78" s="64">
        <f t="shared" si="15"/>
        <v>3.1328017764069354</v>
      </c>
      <c r="M78" s="99">
        <f t="shared" si="16"/>
        <v>3.3042146418390859</v>
      </c>
      <c r="O78" s="67">
        <f t="shared" si="50"/>
        <v>-4.845204309194634E-2</v>
      </c>
      <c r="P78" s="74">
        <f t="shared" si="51"/>
        <v>3.6123942810395771E-3</v>
      </c>
      <c r="Q78" s="68">
        <f t="shared" si="52"/>
        <v>5.4715515907535935E-2</v>
      </c>
      <c r="S78" s="144">
        <f>B78/$B$77</f>
        <v>0.16458014664467815</v>
      </c>
      <c r="T78" s="144">
        <f>C78/$C$77</f>
        <v>0.16544656371326741</v>
      </c>
      <c r="U78" s="85">
        <f>D78/$D$77</f>
        <v>0.16230828712698009</v>
      </c>
      <c r="V78" s="20">
        <f>E78/$E$77</f>
        <v>0.16667507334123</v>
      </c>
      <c r="W78" s="45"/>
      <c r="X78" s="144">
        <f>F78/$F$77</f>
        <v>0.1663481040189464</v>
      </c>
      <c r="Y78" s="144">
        <f>G78/$G$77</f>
        <v>0.16327939857752505</v>
      </c>
      <c r="Z78" s="85">
        <f>H78/$H$77</f>
        <v>0.15226109228119697</v>
      </c>
      <c r="AA78" s="20">
        <f>I78/$I$77</f>
        <v>0.15505492277360203</v>
      </c>
    </row>
    <row r="79" spans="1:27" ht="20.100000000000001" customHeight="1">
      <c r="A79" s="50" t="s">
        <v>55</v>
      </c>
      <c r="B79" s="51">
        <v>5632</v>
      </c>
      <c r="C79" s="60">
        <v>5203</v>
      </c>
      <c r="D79" s="60">
        <v>4890</v>
      </c>
      <c r="E79" s="52">
        <v>7333</v>
      </c>
      <c r="F79" s="133">
        <v>23850</v>
      </c>
      <c r="G79" s="51">
        <v>25943</v>
      </c>
      <c r="H79" s="60">
        <v>32950</v>
      </c>
      <c r="I79" s="52">
        <v>50743</v>
      </c>
      <c r="J79" s="140">
        <f t="shared" si="49"/>
        <v>4.2347301136363633</v>
      </c>
      <c r="K79" s="137">
        <f t="shared" si="49"/>
        <v>4.9861618297136268</v>
      </c>
      <c r="L79" s="64">
        <f t="shared" si="15"/>
        <v>6.7382413087934561</v>
      </c>
      <c r="M79" s="99">
        <f t="shared" si="16"/>
        <v>6.9198145370244104</v>
      </c>
      <c r="O79" s="67">
        <f t="shared" si="50"/>
        <v>0.4995910020449898</v>
      </c>
      <c r="P79" s="74">
        <f t="shared" si="51"/>
        <v>0.54</v>
      </c>
      <c r="Q79" s="68">
        <f t="shared" si="52"/>
        <v>2.6946679394517958E-2</v>
      </c>
      <c r="S79" s="144">
        <f t="shared" ref="S79:S90" si="53">B79/$B$77</f>
        <v>7.7200167065986545E-4</v>
      </c>
      <c r="T79" s="144">
        <f t="shared" ref="T79:T90" si="54">C79/$C$77</f>
        <v>6.8230821867329276E-4</v>
      </c>
      <c r="U79" s="85">
        <f t="shared" ref="U79:U90" si="55">D79/$D$77</f>
        <v>6.3486672472646199E-4</v>
      </c>
      <c r="V79" s="20">
        <f t="shared" ref="V79:V90" si="56">E79/$E$77</f>
        <v>1.0274357428824189E-3</v>
      </c>
      <c r="W79" s="45"/>
      <c r="X79" s="144">
        <f t="shared" ref="X79:X90" si="57">F79/$F$77</f>
        <v>1.0673452327036369E-3</v>
      </c>
      <c r="Y79" s="144">
        <f t="shared" ref="Y79:Y90" si="58">G79/$G$77</f>
        <v>1.0793774501354288E-3</v>
      </c>
      <c r="Z79" s="85">
        <f t="shared" ref="Z79:Z90" si="59">H79/$H$77</f>
        <v>1.2809862108735008E-3</v>
      </c>
      <c r="AA79" s="20">
        <f t="shared" ref="AA79:AA90" si="60">I79/$I$77</f>
        <v>2.0016851977937796E-3</v>
      </c>
    </row>
    <row r="80" spans="1:27" ht="20.100000000000001" customHeight="1">
      <c r="A80" s="50" t="s">
        <v>56</v>
      </c>
      <c r="B80" s="51">
        <v>564396</v>
      </c>
      <c r="C80" s="60">
        <v>738503</v>
      </c>
      <c r="D80" s="60">
        <v>823095</v>
      </c>
      <c r="E80" s="52">
        <v>809099</v>
      </c>
      <c r="F80" s="133">
        <v>2808153</v>
      </c>
      <c r="G80" s="51">
        <v>3677790</v>
      </c>
      <c r="H80" s="60">
        <v>4321874</v>
      </c>
      <c r="I80" s="52">
        <v>4431659</v>
      </c>
      <c r="J80" s="140">
        <f t="shared" si="49"/>
        <v>4.975501243807539</v>
      </c>
      <c r="K80" s="137">
        <f t="shared" si="49"/>
        <v>4.9800610153242442</v>
      </c>
      <c r="L80" s="64">
        <f t="shared" si="15"/>
        <v>5.250759632849185</v>
      </c>
      <c r="M80" s="99">
        <f t="shared" si="16"/>
        <v>5.4772765755488511</v>
      </c>
      <c r="O80" s="67">
        <f t="shared" si="50"/>
        <v>-1.7004112526500584E-2</v>
      </c>
      <c r="P80" s="74">
        <f t="shared" si="51"/>
        <v>2.540217507497905E-2</v>
      </c>
      <c r="Q80" s="68">
        <f t="shared" si="52"/>
        <v>4.3139842334918056E-2</v>
      </c>
      <c r="S80" s="144">
        <f t="shared" si="53"/>
        <v>7.7364107761673545E-2</v>
      </c>
      <c r="T80" s="144">
        <f t="shared" si="54"/>
        <v>9.684540965114026E-2</v>
      </c>
      <c r="U80" s="85">
        <f t="shared" si="55"/>
        <v>0.10686209136783789</v>
      </c>
      <c r="V80" s="20">
        <f t="shared" si="56"/>
        <v>0.11336386637534737</v>
      </c>
      <c r="W80" s="45"/>
      <c r="X80" s="144">
        <f t="shared" si="57"/>
        <v>0.12567164432924177</v>
      </c>
      <c r="Y80" s="144">
        <f t="shared" si="58"/>
        <v>0.15301713727531813</v>
      </c>
      <c r="Z80" s="85">
        <f t="shared" si="59"/>
        <v>0.16802006067170563</v>
      </c>
      <c r="AA80" s="20">
        <f t="shared" si="60"/>
        <v>0.17481792999959764</v>
      </c>
    </row>
    <row r="81" spans="1:27" ht="20.100000000000001" customHeight="1">
      <c r="A81" s="50" t="s">
        <v>57</v>
      </c>
      <c r="B81" s="51">
        <v>2780</v>
      </c>
      <c r="C81" s="60">
        <v>1053</v>
      </c>
      <c r="D81" s="60">
        <v>178</v>
      </c>
      <c r="E81" s="52">
        <v>67</v>
      </c>
      <c r="F81" s="133">
        <v>8490</v>
      </c>
      <c r="G81" s="51">
        <v>3862</v>
      </c>
      <c r="H81" s="60">
        <v>892</v>
      </c>
      <c r="I81" s="52">
        <v>566</v>
      </c>
      <c r="J81" s="140">
        <f t="shared" si="49"/>
        <v>3.0539568345323742</v>
      </c>
      <c r="K81" s="137">
        <f t="shared" si="49"/>
        <v>3.667616334283001</v>
      </c>
      <c r="L81" s="64">
        <f t="shared" si="15"/>
        <v>5.01123595505618</v>
      </c>
      <c r="M81" s="99">
        <f t="shared" si="16"/>
        <v>8.4477611940298516</v>
      </c>
      <c r="O81" s="67">
        <f t="shared" si="50"/>
        <v>-0.6235955056179775</v>
      </c>
      <c r="P81" s="74">
        <f t="shared" si="51"/>
        <v>-0.36547085201793722</v>
      </c>
      <c r="Q81" s="68">
        <f t="shared" si="52"/>
        <v>0.68576400508667434</v>
      </c>
      <c r="S81" s="144">
        <f t="shared" si="53"/>
        <v>3.8106616556008983E-4</v>
      </c>
      <c r="T81" s="144">
        <f t="shared" si="54"/>
        <v>1.380877482727229E-4</v>
      </c>
      <c r="U81" s="85">
        <f t="shared" si="55"/>
        <v>2.3109668098427454E-5</v>
      </c>
      <c r="V81" s="20">
        <f t="shared" si="56"/>
        <v>9.3874532623922088E-6</v>
      </c>
      <c r="W81" s="45"/>
      <c r="X81" s="144">
        <f t="shared" si="57"/>
        <v>3.7994805139009971E-4</v>
      </c>
      <c r="Y81" s="144">
        <f t="shared" si="58"/>
        <v>1.6068132877550883E-4</v>
      </c>
      <c r="Z81" s="85">
        <f t="shared" si="59"/>
        <v>3.4677987863404027E-5</v>
      </c>
      <c r="AA81" s="20">
        <f t="shared" si="60"/>
        <v>2.2327292867021641E-5</v>
      </c>
    </row>
    <row r="82" spans="1:27" ht="20.100000000000001" customHeight="1">
      <c r="A82" s="50" t="s">
        <v>58</v>
      </c>
      <c r="B82" s="51">
        <v>95</v>
      </c>
      <c r="C82" s="60">
        <v>52540</v>
      </c>
      <c r="D82" s="60">
        <v>43682</v>
      </c>
      <c r="E82" s="52">
        <v>46833</v>
      </c>
      <c r="F82" s="133">
        <v>888</v>
      </c>
      <c r="G82" s="51">
        <v>199604</v>
      </c>
      <c r="H82" s="60">
        <v>202164</v>
      </c>
      <c r="I82" s="52">
        <v>224921</v>
      </c>
      <c r="J82" s="140">
        <f t="shared" si="49"/>
        <v>9.3473684210526322</v>
      </c>
      <c r="K82" s="137">
        <f t="shared" si="49"/>
        <v>3.7990864103540161</v>
      </c>
      <c r="L82" s="64">
        <f t="shared" si="15"/>
        <v>4.6280847946522599</v>
      </c>
      <c r="M82" s="99">
        <f t="shared" si="16"/>
        <v>4.8026178122264218</v>
      </c>
      <c r="O82" s="67">
        <f t="shared" si="50"/>
        <v>7.2134975504784579E-2</v>
      </c>
      <c r="P82" s="74">
        <f t="shared" si="51"/>
        <v>0.11256702479175323</v>
      </c>
      <c r="Q82" s="68">
        <f t="shared" si="52"/>
        <v>3.7711715605520973E-2</v>
      </c>
      <c r="S82" s="144">
        <f t="shared" si="53"/>
        <v>1.3022045225974292E-5</v>
      </c>
      <c r="T82" s="144">
        <f t="shared" si="54"/>
        <v>6.8899622927339615E-3</v>
      </c>
      <c r="U82" s="85">
        <f t="shared" si="55"/>
        <v>5.6712164150309434E-3</v>
      </c>
      <c r="V82" s="20">
        <f t="shared" si="56"/>
        <v>6.5618298304121539E-3</v>
      </c>
      <c r="W82" s="45"/>
      <c r="X82" s="144">
        <f t="shared" si="57"/>
        <v>3.974014954468887E-5</v>
      </c>
      <c r="Y82" s="144">
        <f t="shared" si="58"/>
        <v>8.3046701058795101E-3</v>
      </c>
      <c r="Z82" s="85">
        <f t="shared" si="59"/>
        <v>7.8594627112300586E-3</v>
      </c>
      <c r="AA82" s="20">
        <f t="shared" si="60"/>
        <v>8.8725742737515451E-3</v>
      </c>
    </row>
    <row r="83" spans="1:27" ht="20.100000000000001" customHeight="1">
      <c r="A83" s="50" t="s">
        <v>59</v>
      </c>
      <c r="B83" s="51">
        <v>144210</v>
      </c>
      <c r="C83" s="60">
        <v>29969</v>
      </c>
      <c r="D83" s="60">
        <v>48279</v>
      </c>
      <c r="E83" s="52">
        <v>53856</v>
      </c>
      <c r="F83" s="133">
        <v>335528</v>
      </c>
      <c r="G83" s="51">
        <v>94229</v>
      </c>
      <c r="H83" s="60">
        <v>143698</v>
      </c>
      <c r="I83" s="52">
        <v>163708</v>
      </c>
      <c r="J83" s="140">
        <f t="shared" si="49"/>
        <v>2.3266625060675405</v>
      </c>
      <c r="K83" s="137">
        <f t="shared" si="49"/>
        <v>3.1442156895458639</v>
      </c>
      <c r="L83" s="64">
        <f t="shared" si="15"/>
        <v>2.9764079620538952</v>
      </c>
      <c r="M83" s="99">
        <f t="shared" si="16"/>
        <v>3.0397355912061794</v>
      </c>
      <c r="O83" s="67">
        <f t="shared" si="50"/>
        <v>0.11551606288448393</v>
      </c>
      <c r="P83" s="74">
        <f t="shared" si="51"/>
        <v>0.13925037230859164</v>
      </c>
      <c r="Q83" s="68">
        <f t="shared" si="52"/>
        <v>2.1276528607518042E-2</v>
      </c>
      <c r="S83" s="144">
        <f t="shared" si="53"/>
        <v>1.9767464653028977E-2</v>
      </c>
      <c r="T83" s="144">
        <f t="shared" si="54"/>
        <v>3.9300586210685969E-3</v>
      </c>
      <c r="U83" s="85">
        <f t="shared" si="55"/>
        <v>6.2680430681122416E-3</v>
      </c>
      <c r="V83" s="20">
        <f t="shared" si="56"/>
        <v>7.5458310880506686E-3</v>
      </c>
      <c r="W83" s="45"/>
      <c r="X83" s="144">
        <f t="shared" si="57"/>
        <v>1.5015690198682846E-2</v>
      </c>
      <c r="Y83" s="144">
        <f t="shared" si="58"/>
        <v>3.9204663203488924E-3</v>
      </c>
      <c r="Z83" s="85">
        <f t="shared" si="59"/>
        <v>5.5864994394567626E-3</v>
      </c>
      <c r="AA83" s="20">
        <f t="shared" si="60"/>
        <v>6.4578736054317649E-3</v>
      </c>
    </row>
    <row r="84" spans="1:27" ht="20.100000000000001" customHeight="1">
      <c r="A84" s="50" t="s">
        <v>60</v>
      </c>
      <c r="B84" s="51">
        <v>390837</v>
      </c>
      <c r="C84" s="60">
        <v>162</v>
      </c>
      <c r="D84" s="60">
        <v>167</v>
      </c>
      <c r="E84" s="52">
        <v>294</v>
      </c>
      <c r="F84" s="133">
        <v>1141014</v>
      </c>
      <c r="G84" s="51">
        <v>996</v>
      </c>
      <c r="H84" s="60">
        <v>956</v>
      </c>
      <c r="I84" s="52">
        <v>1848</v>
      </c>
      <c r="J84" s="140">
        <f t="shared" si="49"/>
        <v>2.9194114170357466</v>
      </c>
      <c r="K84" s="137">
        <f t="shared" si="49"/>
        <v>6.1481481481481479</v>
      </c>
      <c r="L84" s="64">
        <f t="shared" si="15"/>
        <v>5.7245508982035931</v>
      </c>
      <c r="M84" s="99">
        <f t="shared" si="16"/>
        <v>6.2857142857142856</v>
      </c>
      <c r="O84" s="67">
        <f t="shared" si="50"/>
        <v>0.76047904191616766</v>
      </c>
      <c r="P84" s="74">
        <f t="shared" si="51"/>
        <v>0.93305439330543938</v>
      </c>
      <c r="Q84" s="68">
        <f t="shared" si="52"/>
        <v>9.8027495517035199E-2</v>
      </c>
      <c r="S84" s="144">
        <f t="shared" si="53"/>
        <v>5.3573653578780155E-2</v>
      </c>
      <c r="T84" s="144">
        <f t="shared" si="54"/>
        <v>2.1244268965034295E-5</v>
      </c>
      <c r="U84" s="85">
        <f t="shared" si="55"/>
        <v>2.168154254178306E-5</v>
      </c>
      <c r="V84" s="20">
        <f t="shared" si="56"/>
        <v>4.1192705360347904E-5</v>
      </c>
      <c r="W84" s="45"/>
      <c r="X84" s="144">
        <f t="shared" si="57"/>
        <v>5.1063138505161747E-2</v>
      </c>
      <c r="Y84" s="144">
        <f t="shared" si="58"/>
        <v>4.1439306955050957E-5</v>
      </c>
      <c r="Z84" s="85">
        <f t="shared" si="59"/>
        <v>3.7166094615935261E-5</v>
      </c>
      <c r="AA84" s="20">
        <f t="shared" si="60"/>
        <v>7.289900568596466E-5</v>
      </c>
    </row>
    <row r="85" spans="1:27" ht="20.100000000000001" customHeight="1">
      <c r="A85" s="50" t="s">
        <v>61</v>
      </c>
      <c r="B85" s="51">
        <v>18556</v>
      </c>
      <c r="C85" s="60">
        <v>400088</v>
      </c>
      <c r="D85" s="60">
        <v>376889</v>
      </c>
      <c r="E85" s="52">
        <v>326737</v>
      </c>
      <c r="F85" s="133">
        <v>55988</v>
      </c>
      <c r="G85" s="51">
        <v>1206715</v>
      </c>
      <c r="H85" s="60">
        <v>1246797</v>
      </c>
      <c r="I85" s="52">
        <v>1182058</v>
      </c>
      <c r="J85" s="140">
        <f t="shared" si="49"/>
        <v>3.0172450959258459</v>
      </c>
      <c r="K85" s="137">
        <f t="shared" si="49"/>
        <v>3.0161239527303993</v>
      </c>
      <c r="L85" s="64">
        <f t="shared" si="15"/>
        <v>3.308127857273627</v>
      </c>
      <c r="M85" s="99">
        <f t="shared" si="16"/>
        <v>3.6177659707960839</v>
      </c>
      <c r="O85" s="67">
        <f t="shared" si="50"/>
        <v>-0.13306835699635702</v>
      </c>
      <c r="P85" s="74">
        <f t="shared" si="51"/>
        <v>-5.1924250699993665E-2</v>
      </c>
      <c r="Q85" s="68">
        <f t="shared" si="52"/>
        <v>9.3599197758227878E-2</v>
      </c>
      <c r="S85" s="144">
        <f t="shared" si="53"/>
        <v>2.5435481180334629E-3</v>
      </c>
      <c r="T85" s="144">
        <f t="shared" si="54"/>
        <v>5.2466525195571857E-2</v>
      </c>
      <c r="U85" s="85">
        <f t="shared" si="55"/>
        <v>4.8931346628922609E-2</v>
      </c>
      <c r="V85" s="20">
        <f t="shared" si="56"/>
        <v>4.5779527113346916E-2</v>
      </c>
      <c r="W85" s="45"/>
      <c r="X85" s="144">
        <f t="shared" si="57"/>
        <v>2.5055985278243701E-3</v>
      </c>
      <c r="Y85" s="144">
        <f t="shared" si="58"/>
        <v>5.0206258325566584E-2</v>
      </c>
      <c r="Z85" s="85">
        <f t="shared" si="59"/>
        <v>4.8471313042745011E-2</v>
      </c>
      <c r="AA85" s="20">
        <f t="shared" si="60"/>
        <v>4.6629249384816024E-2</v>
      </c>
    </row>
    <row r="86" spans="1:27" ht="20.100000000000001" customHeight="1">
      <c r="A86" s="50" t="s">
        <v>62</v>
      </c>
      <c r="B86" s="51">
        <v>232009</v>
      </c>
      <c r="C86" s="60">
        <v>206992</v>
      </c>
      <c r="D86" s="60">
        <v>197745</v>
      </c>
      <c r="E86" s="52">
        <v>182569</v>
      </c>
      <c r="F86" s="133">
        <v>780996</v>
      </c>
      <c r="G86" s="51">
        <v>733737</v>
      </c>
      <c r="H86" s="60">
        <v>734912</v>
      </c>
      <c r="I86" s="52">
        <v>698111</v>
      </c>
      <c r="J86" s="140">
        <f t="shared" si="49"/>
        <v>3.3662314823993897</v>
      </c>
      <c r="K86" s="137">
        <f t="shared" si="49"/>
        <v>3.5447601839684624</v>
      </c>
      <c r="L86" s="64">
        <f t="shared" si="15"/>
        <v>3.7164631216971351</v>
      </c>
      <c r="M86" s="99">
        <f t="shared" si="16"/>
        <v>3.8238200351647871</v>
      </c>
      <c r="O86" s="67">
        <f t="shared" si="50"/>
        <v>-7.6745303294647141E-2</v>
      </c>
      <c r="P86" s="74">
        <f t="shared" si="51"/>
        <v>-5.0075383175128448E-2</v>
      </c>
      <c r="Q86" s="68">
        <f t="shared" si="52"/>
        <v>2.8886850199290309E-2</v>
      </c>
      <c r="S86" s="144">
        <f t="shared" si="53"/>
        <v>3.1802438850874415E-2</v>
      </c>
      <c r="T86" s="144">
        <f t="shared" si="54"/>
        <v>2.7144405688952954E-2</v>
      </c>
      <c r="U86" s="85">
        <f t="shared" si="55"/>
        <v>2.5673153472604137E-2</v>
      </c>
      <c r="V86" s="20">
        <f t="shared" si="56"/>
        <v>2.5579969472562435E-2</v>
      </c>
      <c r="W86" s="45"/>
      <c r="X86" s="144">
        <f t="shared" si="57"/>
        <v>3.4951461524553862E-2</v>
      </c>
      <c r="Y86" s="144">
        <f t="shared" si="58"/>
        <v>3.0527663420962074E-2</v>
      </c>
      <c r="Z86" s="85">
        <f t="shared" si="59"/>
        <v>2.8570929839316122E-2</v>
      </c>
      <c r="AA86" s="20">
        <f t="shared" si="60"/>
        <v>2.7538743375776227E-2</v>
      </c>
    </row>
    <row r="87" spans="1:27" ht="20.100000000000001" customHeight="1">
      <c r="A87" s="50" t="s">
        <v>63</v>
      </c>
      <c r="B87" s="51">
        <v>1071431</v>
      </c>
      <c r="C87" s="60">
        <v>1170486</v>
      </c>
      <c r="D87" s="60">
        <v>1081373</v>
      </c>
      <c r="E87" s="52">
        <v>842213</v>
      </c>
      <c r="F87" s="133">
        <v>1858589</v>
      </c>
      <c r="G87" s="51">
        <v>2060483</v>
      </c>
      <c r="H87" s="60">
        <v>1960342</v>
      </c>
      <c r="I87" s="52">
        <v>1716785</v>
      </c>
      <c r="J87" s="140">
        <f t="shared" si="49"/>
        <v>1.7346791347272945</v>
      </c>
      <c r="K87" s="137">
        <f t="shared" si="49"/>
        <v>1.7603653525116918</v>
      </c>
      <c r="L87" s="64">
        <f t="shared" ref="L87:L150" si="61">H87/D87</f>
        <v>1.8128268414321422</v>
      </c>
      <c r="M87" s="99">
        <f t="shared" ref="M87:M150" si="62">I87/E87</f>
        <v>2.038421396962526</v>
      </c>
      <c r="O87" s="67">
        <f t="shared" si="50"/>
        <v>-0.22116328038521399</v>
      </c>
      <c r="P87" s="74">
        <f t="shared" si="51"/>
        <v>-0.12424209653213572</v>
      </c>
      <c r="Q87" s="68">
        <f t="shared" si="52"/>
        <v>0.12444352123127378</v>
      </c>
      <c r="S87" s="144">
        <f t="shared" si="53"/>
        <v>0.14686550461590381</v>
      </c>
      <c r="T87" s="144">
        <f t="shared" si="54"/>
        <v>0.15349456422103167</v>
      </c>
      <c r="U87" s="85">
        <f t="shared" si="55"/>
        <v>0.14039421977865613</v>
      </c>
      <c r="V87" s="20">
        <f t="shared" si="56"/>
        <v>0.11800351006685268</v>
      </c>
      <c r="W87" s="45"/>
      <c r="X87" s="144">
        <f t="shared" si="57"/>
        <v>8.3176356759137107E-2</v>
      </c>
      <c r="Y87" s="144">
        <f t="shared" si="58"/>
        <v>8.5727899109100669E-2</v>
      </c>
      <c r="Z87" s="85">
        <f t="shared" si="59"/>
        <v>7.6211565116727775E-2</v>
      </c>
      <c r="AA87" s="20">
        <f t="shared" si="60"/>
        <v>6.7722900149663867E-2</v>
      </c>
    </row>
    <row r="88" spans="1:27" ht="20.100000000000001" customHeight="1">
      <c r="A88" s="50" t="s">
        <v>64</v>
      </c>
      <c r="B88" s="51">
        <v>1500719</v>
      </c>
      <c r="C88" s="60">
        <v>1615800</v>
      </c>
      <c r="D88" s="60">
        <v>1651619</v>
      </c>
      <c r="E88" s="52">
        <v>1550360</v>
      </c>
      <c r="F88" s="133">
        <v>3856919</v>
      </c>
      <c r="G88" s="51">
        <v>4232135</v>
      </c>
      <c r="H88" s="60">
        <v>4634482</v>
      </c>
      <c r="I88" s="52">
        <v>4570112</v>
      </c>
      <c r="J88" s="140">
        <f t="shared" si="49"/>
        <v>2.5700474239347941</v>
      </c>
      <c r="K88" s="137">
        <f t="shared" si="49"/>
        <v>2.6192195816313899</v>
      </c>
      <c r="L88" s="64">
        <f t="shared" si="61"/>
        <v>2.8060236652642043</v>
      </c>
      <c r="M88" s="99">
        <f t="shared" si="62"/>
        <v>2.9477747103898451</v>
      </c>
      <c r="O88" s="67">
        <f t="shared" si="50"/>
        <v>-6.1308933840068441E-2</v>
      </c>
      <c r="P88" s="74">
        <f t="shared" si="51"/>
        <v>-1.3889362392603964E-2</v>
      </c>
      <c r="Q88" s="68">
        <f t="shared" si="52"/>
        <v>5.0516696234738992E-2</v>
      </c>
      <c r="S88" s="144">
        <f t="shared" si="53"/>
        <v>0.20570979673135698</v>
      </c>
      <c r="T88" s="144">
        <f t="shared" si="54"/>
        <v>0.21189191230680501</v>
      </c>
      <c r="U88" s="85">
        <f t="shared" si="55"/>
        <v>0.21442902761267782</v>
      </c>
      <c r="V88" s="20">
        <f t="shared" si="56"/>
        <v>0.21722286626690127</v>
      </c>
      <c r="W88" s="45"/>
      <c r="X88" s="144">
        <f t="shared" si="57"/>
        <v>0.17260646153350434</v>
      </c>
      <c r="Y88" s="144">
        <f t="shared" si="58"/>
        <v>0.1760810656026251</v>
      </c>
      <c r="Z88" s="85">
        <f t="shared" si="59"/>
        <v>0.18017321810444442</v>
      </c>
      <c r="AA88" s="20">
        <f t="shared" si="60"/>
        <v>0.18027955664150178</v>
      </c>
    </row>
    <row r="89" spans="1:27" ht="20.100000000000001" customHeight="1">
      <c r="A89" s="50" t="s">
        <v>65</v>
      </c>
      <c r="B89" s="51">
        <v>2163720</v>
      </c>
      <c r="C89" s="60">
        <v>2142700</v>
      </c>
      <c r="D89" s="60">
        <v>2223919</v>
      </c>
      <c r="E89" s="52">
        <v>2127920</v>
      </c>
      <c r="F89" s="133">
        <v>7755488</v>
      </c>
      <c r="G89" s="51">
        <v>7871914</v>
      </c>
      <c r="H89" s="60">
        <v>8523917</v>
      </c>
      <c r="I89" s="52">
        <v>8376654</v>
      </c>
      <c r="J89" s="140">
        <f t="shared" si="49"/>
        <v>3.5843306897380436</v>
      </c>
      <c r="K89" s="137">
        <f t="shared" si="49"/>
        <v>3.6738292808139263</v>
      </c>
      <c r="L89" s="64">
        <f t="shared" si="61"/>
        <v>3.8328360880050036</v>
      </c>
      <c r="M89" s="99">
        <f t="shared" si="62"/>
        <v>3.9365455468250685</v>
      </c>
      <c r="O89" s="67">
        <f t="shared" si="50"/>
        <v>-4.3166590150090896E-2</v>
      </c>
      <c r="P89" s="74">
        <f t="shared" si="51"/>
        <v>-1.7276446966811149E-2</v>
      </c>
      <c r="Q89" s="68">
        <f t="shared" si="52"/>
        <v>2.7058151311147197E-2</v>
      </c>
      <c r="S89" s="144">
        <f t="shared" si="53"/>
        <v>0.29659010206679048</v>
      </c>
      <c r="T89" s="144">
        <f t="shared" si="54"/>
        <v>0.28098824142826534</v>
      </c>
      <c r="U89" s="85">
        <f t="shared" si="55"/>
        <v>0.28873050543700385</v>
      </c>
      <c r="V89" s="20">
        <f t="shared" si="56"/>
        <v>0.29814551561357655</v>
      </c>
      <c r="W89" s="45"/>
      <c r="X89" s="144">
        <f t="shared" si="57"/>
        <v>0.34707686138743243</v>
      </c>
      <c r="Y89" s="144">
        <f t="shared" si="58"/>
        <v>0.32751672747968175</v>
      </c>
      <c r="Z89" s="85">
        <f t="shared" si="59"/>
        <v>0.33138149133930861</v>
      </c>
      <c r="AA89" s="20">
        <f t="shared" si="60"/>
        <v>0.33043817509489098</v>
      </c>
    </row>
    <row r="90" spans="1:27" ht="20.100000000000001" customHeight="1" thickBot="1">
      <c r="A90" s="50" t="s">
        <v>66</v>
      </c>
      <c r="B90" s="51">
        <v>271</v>
      </c>
      <c r="C90" s="60">
        <v>463</v>
      </c>
      <c r="D90" s="60">
        <v>404</v>
      </c>
      <c r="E90" s="52">
        <v>314</v>
      </c>
      <c r="F90" s="133">
        <v>2182</v>
      </c>
      <c r="G90" s="51">
        <v>3298</v>
      </c>
      <c r="H90" s="60">
        <v>2869</v>
      </c>
      <c r="I90" s="52">
        <v>2311</v>
      </c>
      <c r="J90" s="140">
        <f t="shared" si="49"/>
        <v>8.0516605166051658</v>
      </c>
      <c r="K90" s="137">
        <f t="shared" si="49"/>
        <v>7.1231101511879054</v>
      </c>
      <c r="L90" s="64">
        <f t="shared" si="61"/>
        <v>7.1014851485148514</v>
      </c>
      <c r="M90" s="99">
        <f t="shared" si="62"/>
        <v>7.3598726114649677</v>
      </c>
      <c r="O90" s="67">
        <f t="shared" si="50"/>
        <v>-0.22277227722772278</v>
      </c>
      <c r="P90" s="74">
        <f t="shared" si="51"/>
        <v>-0.19449285465318927</v>
      </c>
      <c r="Q90" s="68">
        <f t="shared" si="52"/>
        <v>3.6384989554495303E-2</v>
      </c>
      <c r="S90" s="144">
        <f t="shared" si="53"/>
        <v>3.7147097434095089E-5</v>
      </c>
      <c r="T90" s="144">
        <f t="shared" si="54"/>
        <v>6.0716645251919E-5</v>
      </c>
      <c r="U90" s="85">
        <f t="shared" si="55"/>
        <v>5.2451156807666803E-5</v>
      </c>
      <c r="V90" s="20">
        <f t="shared" si="56"/>
        <v>4.3994930214793335E-5</v>
      </c>
      <c r="W90" s="45"/>
      <c r="X90" s="144">
        <f t="shared" si="57"/>
        <v>9.7649781876701716E-5</v>
      </c>
      <c r="Y90" s="144">
        <f t="shared" si="58"/>
        <v>1.3721569712626312E-4</v>
      </c>
      <c r="Z90" s="85">
        <f t="shared" si="59"/>
        <v>1.1153716051581407E-4</v>
      </c>
      <c r="AA90" s="20">
        <f t="shared" si="60"/>
        <v>9.1163204621355146E-5</v>
      </c>
    </row>
    <row r="91" spans="1:27" s="3" customFormat="1" ht="20.100000000000001" customHeight="1" thickBot="1">
      <c r="A91" s="37" t="s">
        <v>6</v>
      </c>
      <c r="B91" s="38">
        <v>2490254</v>
      </c>
      <c r="C91" s="92">
        <v>2646747</v>
      </c>
      <c r="D91" s="92">
        <v>2756092</v>
      </c>
      <c r="E91" s="39">
        <v>2558597</v>
      </c>
      <c r="F91" s="134">
        <v>9189675</v>
      </c>
      <c r="G91" s="38">
        <v>10140494</v>
      </c>
      <c r="H91" s="92">
        <v>11139687</v>
      </c>
      <c r="I91" s="39">
        <v>10773267</v>
      </c>
      <c r="J91" s="139">
        <f t="shared" si="49"/>
        <v>3.6902560943582463</v>
      </c>
      <c r="K91" s="112">
        <f t="shared" si="49"/>
        <v>3.8313046165727211</v>
      </c>
      <c r="L91" s="63">
        <f t="shared" si="61"/>
        <v>4.0418414915031864</v>
      </c>
      <c r="M91" s="98">
        <f t="shared" si="62"/>
        <v>4.2106150362874653</v>
      </c>
      <c r="N91" s="41"/>
      <c r="O91" s="69">
        <f t="shared" si="50"/>
        <v>-7.1657622459627618E-2</v>
      </c>
      <c r="P91" s="82">
        <f t="shared" si="51"/>
        <v>-3.28932042704611E-2</v>
      </c>
      <c r="Q91" s="70">
        <f t="shared" si="52"/>
        <v>4.175659662534438E-2</v>
      </c>
      <c r="R91" s="42"/>
      <c r="S91" s="143">
        <f>B91/B189</f>
        <v>2.9903315749735593E-2</v>
      </c>
      <c r="T91" s="143">
        <f>C91/C189</f>
        <v>3.0238821323169376E-2</v>
      </c>
      <c r="U91" s="84">
        <f>D91/D189</f>
        <v>2.9867951000596062E-2</v>
      </c>
      <c r="V91" s="47">
        <f>E91/E189</f>
        <v>2.9324901377052497E-2</v>
      </c>
      <c r="W91" s="49"/>
      <c r="X91" s="143">
        <f>F91/F189</f>
        <v>2.968686687549494E-2</v>
      </c>
      <c r="Y91" s="143">
        <f>G91/G189</f>
        <v>3.0646346441084119E-2</v>
      </c>
      <c r="Z91" s="84">
        <f>H91/H189</f>
        <v>3.0342506879941368E-2</v>
      </c>
      <c r="AA91" s="47">
        <f>I91/I189</f>
        <v>2.9483009320135617E-2</v>
      </c>
    </row>
    <row r="92" spans="1:27" ht="20.100000000000001" customHeight="1">
      <c r="A92" s="50" t="s">
        <v>54</v>
      </c>
      <c r="B92" s="51">
        <v>312517</v>
      </c>
      <c r="C92" s="60">
        <v>324519</v>
      </c>
      <c r="D92" s="60">
        <v>321250</v>
      </c>
      <c r="E92" s="52">
        <v>305875</v>
      </c>
      <c r="F92" s="133">
        <v>1126389</v>
      </c>
      <c r="G92" s="51">
        <v>1230591</v>
      </c>
      <c r="H92" s="60">
        <v>1238667</v>
      </c>
      <c r="I92" s="52">
        <v>1214591</v>
      </c>
      <c r="J92" s="140">
        <f t="shared" si="49"/>
        <v>3.6042487288691496</v>
      </c>
      <c r="K92" s="137">
        <f t="shared" si="49"/>
        <v>3.7920460743438751</v>
      </c>
      <c r="L92" s="64">
        <f t="shared" si="61"/>
        <v>3.8557727626459144</v>
      </c>
      <c r="M92" s="99">
        <f t="shared" si="62"/>
        <v>3.970873722926032</v>
      </c>
      <c r="O92" s="67">
        <f t="shared" si="50"/>
        <v>-4.785992217898833E-2</v>
      </c>
      <c r="P92" s="74">
        <f t="shared" si="51"/>
        <v>-1.943702383287841E-2</v>
      </c>
      <c r="Q92" s="68">
        <f t="shared" si="52"/>
        <v>2.9851593277279355E-2</v>
      </c>
      <c r="S92" s="144">
        <f>B92/$B$91</f>
        <v>0.12549603373792392</v>
      </c>
      <c r="T92" s="144">
        <f>C92/$C$91</f>
        <v>0.12261051018476643</v>
      </c>
      <c r="U92" s="85">
        <f>D92/$D$91</f>
        <v>0.11655996969622204</v>
      </c>
      <c r="V92" s="20">
        <f>E92/$E$91</f>
        <v>0.11954793974979257</v>
      </c>
      <c r="W92" s="45"/>
      <c r="X92" s="144">
        <f>F92/$F$91</f>
        <v>0.12257114642247957</v>
      </c>
      <c r="Y92" s="144">
        <f>G92/$G$91</f>
        <v>0.12135414704648512</v>
      </c>
      <c r="Z92" s="85">
        <f>H92/$H$91</f>
        <v>0.11119405778636329</v>
      </c>
      <c r="AA92" s="20">
        <f>I92/$I$91</f>
        <v>0.11274119540525636</v>
      </c>
    </row>
    <row r="93" spans="1:27" ht="20.100000000000001" customHeight="1">
      <c r="A93" s="50" t="s">
        <v>55</v>
      </c>
      <c r="B93" s="51">
        <v>3451</v>
      </c>
      <c r="C93" s="60">
        <v>4038</v>
      </c>
      <c r="D93" s="60">
        <v>3964</v>
      </c>
      <c r="E93" s="52">
        <v>3453</v>
      </c>
      <c r="F93" s="133">
        <v>20229</v>
      </c>
      <c r="G93" s="51">
        <v>23877</v>
      </c>
      <c r="H93" s="60">
        <v>29956</v>
      </c>
      <c r="I93" s="52">
        <v>29212</v>
      </c>
      <c r="J93" s="140">
        <f t="shared" si="49"/>
        <v>5.8617791944363953</v>
      </c>
      <c r="K93" s="137">
        <f t="shared" si="49"/>
        <v>5.9130757800891534</v>
      </c>
      <c r="L93" s="64">
        <f t="shared" si="61"/>
        <v>7.5570131180625628</v>
      </c>
      <c r="M93" s="99">
        <f t="shared" si="62"/>
        <v>8.4598899507674492</v>
      </c>
      <c r="O93" s="67">
        <f t="shared" si="50"/>
        <v>-0.12891019172552975</v>
      </c>
      <c r="P93" s="74">
        <f t="shared" si="51"/>
        <v>-2.4836426759246896E-2</v>
      </c>
      <c r="Q93" s="68">
        <f t="shared" si="52"/>
        <v>0.11947535601689711</v>
      </c>
      <c r="S93" s="144">
        <f t="shared" ref="S93:S104" si="63">B93/$B$91</f>
        <v>1.385802412123422E-3</v>
      </c>
      <c r="T93" s="144">
        <f t="shared" ref="T93:T104" si="64">C93/$C$91</f>
        <v>1.5256463878111509E-3</v>
      </c>
      <c r="U93" s="85">
        <f t="shared" ref="U93:U104" si="65">D93/$D$91</f>
        <v>1.4382683887185189E-3</v>
      </c>
      <c r="V93" s="20">
        <f t="shared" ref="V93:V104" si="66">E93/$E$91</f>
        <v>1.3495677513887495E-3</v>
      </c>
      <c r="W93" s="45"/>
      <c r="X93" s="144">
        <f t="shared" ref="X93:X104" si="67">F93/$F$91</f>
        <v>2.2012748002513691E-3</v>
      </c>
      <c r="Y93" s="144">
        <f t="shared" ref="Y93:Y104" si="68">G93/$G$91</f>
        <v>2.3546190156021984E-3</v>
      </c>
      <c r="Z93" s="85">
        <f t="shared" ref="Z93:Z104" si="69">H93/$H$91</f>
        <v>2.6891240301455508E-3</v>
      </c>
      <c r="AA93" s="20">
        <f t="shared" ref="AA93:AA104" si="70">I93/$I$91</f>
        <v>2.7115265963425952E-3</v>
      </c>
    </row>
    <row r="94" spans="1:27" ht="20.100000000000001" customHeight="1">
      <c r="A94" s="50" t="s">
        <v>56</v>
      </c>
      <c r="B94" s="51">
        <v>240549</v>
      </c>
      <c r="C94" s="60">
        <v>299520</v>
      </c>
      <c r="D94" s="60">
        <v>334295</v>
      </c>
      <c r="E94" s="52">
        <v>310827</v>
      </c>
      <c r="F94" s="133">
        <v>1435878</v>
      </c>
      <c r="G94" s="51">
        <v>1814891</v>
      </c>
      <c r="H94" s="60">
        <v>2131426</v>
      </c>
      <c r="I94" s="52">
        <v>2053670</v>
      </c>
      <c r="J94" s="140">
        <f t="shared" si="49"/>
        <v>5.9691705224299412</v>
      </c>
      <c r="K94" s="137">
        <f t="shared" si="49"/>
        <v>6.0593315972222221</v>
      </c>
      <c r="L94" s="64">
        <f t="shared" si="61"/>
        <v>6.3758835758835755</v>
      </c>
      <c r="M94" s="99">
        <f t="shared" si="62"/>
        <v>6.6071158554437037</v>
      </c>
      <c r="O94" s="67">
        <f t="shared" si="50"/>
        <v>-7.0201468762619845E-2</v>
      </c>
      <c r="P94" s="74">
        <f t="shared" si="51"/>
        <v>-3.6480741062556242E-2</v>
      </c>
      <c r="Q94" s="68">
        <f t="shared" si="52"/>
        <v>3.6266703556939381E-2</v>
      </c>
      <c r="S94" s="144">
        <f t="shared" si="63"/>
        <v>9.6596170511120558E-2</v>
      </c>
      <c r="T94" s="144">
        <f t="shared" si="64"/>
        <v>0.11316533087597719</v>
      </c>
      <c r="U94" s="85">
        <f t="shared" si="65"/>
        <v>0.12129312083921727</v>
      </c>
      <c r="V94" s="20">
        <f t="shared" si="66"/>
        <v>0.12148337545928491</v>
      </c>
      <c r="W94" s="45"/>
      <c r="X94" s="144">
        <f t="shared" si="67"/>
        <v>0.15624905124501137</v>
      </c>
      <c r="Y94" s="144">
        <f t="shared" si="68"/>
        <v>0.17897461405726386</v>
      </c>
      <c r="Z94" s="85">
        <f t="shared" si="69"/>
        <v>0.19133625567756077</v>
      </c>
      <c r="AA94" s="20">
        <f t="shared" si="70"/>
        <v>0.19062648312717023</v>
      </c>
    </row>
    <row r="95" spans="1:27" ht="20.100000000000001" customHeight="1">
      <c r="A95" s="50" t="s">
        <v>57</v>
      </c>
      <c r="B95" s="51">
        <v>1235</v>
      </c>
      <c r="C95" s="60">
        <v>886</v>
      </c>
      <c r="D95" s="60">
        <v>1034</v>
      </c>
      <c r="E95" s="52">
        <v>463</v>
      </c>
      <c r="F95" s="133">
        <v>3416</v>
      </c>
      <c r="G95" s="51">
        <v>2524</v>
      </c>
      <c r="H95" s="60">
        <v>3057</v>
      </c>
      <c r="I95" s="52">
        <v>1327</v>
      </c>
      <c r="J95" s="140">
        <f t="shared" si="49"/>
        <v>2.7659919028340081</v>
      </c>
      <c r="K95" s="137">
        <f t="shared" si="49"/>
        <v>2.8487584650112865</v>
      </c>
      <c r="L95" s="64">
        <f t="shared" si="61"/>
        <v>2.9564796905222437</v>
      </c>
      <c r="M95" s="99">
        <f t="shared" si="62"/>
        <v>2.8660907127429804</v>
      </c>
      <c r="O95" s="67">
        <f t="shared" si="50"/>
        <v>-0.5522243713733076</v>
      </c>
      <c r="P95" s="74">
        <f t="shared" si="51"/>
        <v>-0.56591429506051683</v>
      </c>
      <c r="Q95" s="68">
        <f t="shared" si="52"/>
        <v>-3.0573177305776317E-2</v>
      </c>
      <c r="S95" s="144">
        <f t="shared" si="63"/>
        <v>4.959333465582226E-4</v>
      </c>
      <c r="T95" s="144">
        <f t="shared" si="64"/>
        <v>3.3475054472527973E-4</v>
      </c>
      <c r="U95" s="85">
        <f t="shared" si="65"/>
        <v>3.7516889857087499E-4</v>
      </c>
      <c r="V95" s="20">
        <f t="shared" si="66"/>
        <v>1.8095854876715639E-4</v>
      </c>
      <c r="W95" s="45"/>
      <c r="X95" s="144">
        <f t="shared" si="67"/>
        <v>3.7172152442823059E-4</v>
      </c>
      <c r="Y95" s="144">
        <f t="shared" si="68"/>
        <v>2.4890306133014823E-4</v>
      </c>
      <c r="Z95" s="85">
        <f t="shared" si="69"/>
        <v>2.7442422753888866E-4</v>
      </c>
      <c r="AA95" s="20">
        <f t="shared" si="70"/>
        <v>1.231752633625436E-4</v>
      </c>
    </row>
    <row r="96" spans="1:27" ht="20.100000000000001" customHeight="1">
      <c r="A96" s="50" t="s">
        <v>58</v>
      </c>
      <c r="B96" s="51">
        <v>401</v>
      </c>
      <c r="C96" s="60">
        <v>50803</v>
      </c>
      <c r="D96" s="60">
        <v>42770</v>
      </c>
      <c r="E96" s="52">
        <v>33069</v>
      </c>
      <c r="F96" s="133">
        <v>1713</v>
      </c>
      <c r="G96" s="51">
        <v>191845</v>
      </c>
      <c r="H96" s="60">
        <v>204957</v>
      </c>
      <c r="I96" s="52">
        <v>181100</v>
      </c>
      <c r="J96" s="140">
        <f t="shared" si="49"/>
        <v>4.2718204488778051</v>
      </c>
      <c r="K96" s="137">
        <f t="shared" si="49"/>
        <v>3.7762533708639254</v>
      </c>
      <c r="L96" s="64">
        <f t="shared" si="61"/>
        <v>4.792073883563245</v>
      </c>
      <c r="M96" s="99">
        <f t="shared" si="62"/>
        <v>5.4764280746318308</v>
      </c>
      <c r="O96" s="67">
        <f t="shared" si="50"/>
        <v>-0.22681786298807574</v>
      </c>
      <c r="P96" s="74">
        <f t="shared" si="51"/>
        <v>-0.11640002537117541</v>
      </c>
      <c r="Q96" s="68">
        <f t="shared" si="52"/>
        <v>0.14280960763478884</v>
      </c>
      <c r="S96" s="144">
        <f t="shared" si="63"/>
        <v>1.6102775058287228E-4</v>
      </c>
      <c r="T96" s="144">
        <f t="shared" si="64"/>
        <v>1.9194505557199083E-2</v>
      </c>
      <c r="U96" s="85">
        <f t="shared" si="65"/>
        <v>1.5518349895431648E-2</v>
      </c>
      <c r="V96" s="20">
        <f t="shared" si="66"/>
        <v>1.2924661445315538E-2</v>
      </c>
      <c r="W96" s="45"/>
      <c r="X96" s="144">
        <f t="shared" si="67"/>
        <v>1.8640485109647513E-4</v>
      </c>
      <c r="Y96" s="144">
        <f t="shared" si="68"/>
        <v>1.8918703566118179E-2</v>
      </c>
      <c r="Z96" s="85">
        <f t="shared" si="69"/>
        <v>1.839881138491593E-2</v>
      </c>
      <c r="AA96" s="20">
        <f t="shared" si="70"/>
        <v>1.6810128255430781E-2</v>
      </c>
    </row>
    <row r="97" spans="1:27" ht="20.100000000000001" customHeight="1">
      <c r="A97" s="50" t="s">
        <v>59</v>
      </c>
      <c r="B97" s="51">
        <v>71806</v>
      </c>
      <c r="C97" s="60">
        <v>14330</v>
      </c>
      <c r="D97" s="60">
        <v>21557</v>
      </c>
      <c r="E97" s="52">
        <v>23527</v>
      </c>
      <c r="F97" s="133">
        <v>197759</v>
      </c>
      <c r="G97" s="51">
        <v>56225</v>
      </c>
      <c r="H97" s="60">
        <v>80361</v>
      </c>
      <c r="I97" s="52">
        <v>88926</v>
      </c>
      <c r="J97" s="140">
        <f t="shared" si="49"/>
        <v>2.7540734757541152</v>
      </c>
      <c r="K97" s="137">
        <f t="shared" si="49"/>
        <v>3.9235868806699234</v>
      </c>
      <c r="L97" s="64">
        <f t="shared" si="61"/>
        <v>3.7278378253003663</v>
      </c>
      <c r="M97" s="99">
        <f t="shared" si="62"/>
        <v>3.7797424235984187</v>
      </c>
      <c r="O97" s="67">
        <f t="shared" si="50"/>
        <v>9.1385628798070231E-2</v>
      </c>
      <c r="P97" s="74">
        <f t="shared" si="51"/>
        <v>0.10658155075223055</v>
      </c>
      <c r="Q97" s="68">
        <f t="shared" si="52"/>
        <v>1.3923512966627036E-2</v>
      </c>
      <c r="S97" s="144">
        <f t="shared" si="63"/>
        <v>2.883480962182974E-2</v>
      </c>
      <c r="T97" s="144">
        <f t="shared" si="64"/>
        <v>5.4141933475318951E-3</v>
      </c>
      <c r="U97" s="85">
        <f t="shared" si="65"/>
        <v>7.8215821532808052E-3</v>
      </c>
      <c r="V97" s="20">
        <f t="shared" si="66"/>
        <v>9.1952738160796712E-3</v>
      </c>
      <c r="W97" s="45"/>
      <c r="X97" s="144">
        <f t="shared" si="67"/>
        <v>2.1519694657319219E-2</v>
      </c>
      <c r="Y97" s="144">
        <f t="shared" si="68"/>
        <v>5.544601673251816E-3</v>
      </c>
      <c r="Z97" s="85">
        <f t="shared" si="69"/>
        <v>7.2139369804555551E-3</v>
      </c>
      <c r="AA97" s="20">
        <f t="shared" si="70"/>
        <v>8.254320625303355E-3</v>
      </c>
    </row>
    <row r="98" spans="1:27" ht="20.100000000000001" customHeight="1">
      <c r="A98" s="50" t="s">
        <v>60</v>
      </c>
      <c r="B98" s="51">
        <v>269645</v>
      </c>
      <c r="C98" s="60">
        <v>377</v>
      </c>
      <c r="D98" s="60">
        <v>397</v>
      </c>
      <c r="E98" s="52">
        <v>337</v>
      </c>
      <c r="F98" s="133">
        <v>753407</v>
      </c>
      <c r="G98" s="51">
        <v>1784</v>
      </c>
      <c r="H98" s="60">
        <v>1823</v>
      </c>
      <c r="I98" s="52">
        <v>1560</v>
      </c>
      <c r="J98" s="140">
        <f t="shared" si="49"/>
        <v>2.7940699809008138</v>
      </c>
      <c r="K98" s="137">
        <f t="shared" si="49"/>
        <v>4.7320954907161807</v>
      </c>
      <c r="L98" s="64">
        <f t="shared" si="61"/>
        <v>4.5919395465994963</v>
      </c>
      <c r="M98" s="99">
        <f t="shared" si="62"/>
        <v>4.629080118694362</v>
      </c>
      <c r="O98" s="67">
        <f t="shared" si="50"/>
        <v>-0.15113350125944586</v>
      </c>
      <c r="P98" s="74">
        <f t="shared" si="51"/>
        <v>-0.14426769061985739</v>
      </c>
      <c r="Q98" s="68">
        <f t="shared" si="52"/>
        <v>8.0882101599899416E-3</v>
      </c>
      <c r="S98" s="144">
        <f t="shared" si="63"/>
        <v>0.10828011921675459</v>
      </c>
      <c r="T98" s="144">
        <f t="shared" si="64"/>
        <v>1.4243900153660324E-4</v>
      </c>
      <c r="U98" s="85">
        <f t="shared" si="65"/>
        <v>1.4404453842614833E-4</v>
      </c>
      <c r="V98" s="20">
        <f t="shared" si="66"/>
        <v>1.3171280979380496E-4</v>
      </c>
      <c r="W98" s="45"/>
      <c r="X98" s="144">
        <f t="shared" si="67"/>
        <v>8.198407451841333E-2</v>
      </c>
      <c r="Y98" s="144">
        <f t="shared" si="68"/>
        <v>1.7592831276267213E-4</v>
      </c>
      <c r="Z98" s="85">
        <f t="shared" si="69"/>
        <v>1.6364912227785216E-4</v>
      </c>
      <c r="AA98" s="20">
        <f t="shared" si="70"/>
        <v>1.4480287177510778E-4</v>
      </c>
    </row>
    <row r="99" spans="1:27" ht="20.100000000000001" customHeight="1">
      <c r="A99" s="50" t="s">
        <v>61</v>
      </c>
      <c r="B99" s="51">
        <v>10379</v>
      </c>
      <c r="C99" s="60">
        <v>275320</v>
      </c>
      <c r="D99" s="60">
        <v>252338</v>
      </c>
      <c r="E99" s="52">
        <v>215419</v>
      </c>
      <c r="F99" s="133">
        <v>38100</v>
      </c>
      <c r="G99" s="51">
        <v>803738</v>
      </c>
      <c r="H99" s="60">
        <v>813877</v>
      </c>
      <c r="I99" s="52">
        <v>754674</v>
      </c>
      <c r="J99" s="140">
        <f t="shared" si="49"/>
        <v>3.670873879949899</v>
      </c>
      <c r="K99" s="137">
        <f t="shared" si="49"/>
        <v>2.9192866482638387</v>
      </c>
      <c r="L99" s="64">
        <f t="shared" si="61"/>
        <v>3.225344577511116</v>
      </c>
      <c r="M99" s="99">
        <f t="shared" si="62"/>
        <v>3.5032842971139964</v>
      </c>
      <c r="O99" s="67">
        <f t="shared" si="50"/>
        <v>-0.14630773010802969</v>
      </c>
      <c r="P99" s="74">
        <f t="shared" si="51"/>
        <v>-7.2741949950668225E-2</v>
      </c>
      <c r="Q99" s="68">
        <f t="shared" si="52"/>
        <v>8.6173651504037607E-2</v>
      </c>
      <c r="S99" s="144">
        <f t="shared" si="63"/>
        <v>4.1678479384030702E-3</v>
      </c>
      <c r="T99" s="144">
        <f t="shared" si="64"/>
        <v>0.10402203157309708</v>
      </c>
      <c r="U99" s="85">
        <f t="shared" si="65"/>
        <v>9.1556450220094246E-2</v>
      </c>
      <c r="V99" s="20">
        <f t="shared" si="66"/>
        <v>8.4194189237304665E-2</v>
      </c>
      <c r="W99" s="45"/>
      <c r="X99" s="144">
        <f t="shared" si="67"/>
        <v>4.145957283581846E-3</v>
      </c>
      <c r="Y99" s="144">
        <f t="shared" si="68"/>
        <v>7.9260241167737985E-2</v>
      </c>
      <c r="Z99" s="85">
        <f t="shared" si="69"/>
        <v>7.3061029452622855E-2</v>
      </c>
      <c r="AA99" s="20">
        <f t="shared" si="70"/>
        <v>7.0050616957697237E-2</v>
      </c>
    </row>
    <row r="100" spans="1:27" ht="20.100000000000001" customHeight="1">
      <c r="A100" s="50" t="s">
        <v>62</v>
      </c>
      <c r="B100" s="51">
        <v>117583</v>
      </c>
      <c r="C100" s="60">
        <v>103703</v>
      </c>
      <c r="D100" s="60">
        <v>105033</v>
      </c>
      <c r="E100" s="52">
        <v>95469</v>
      </c>
      <c r="F100" s="133">
        <v>409138</v>
      </c>
      <c r="G100" s="51">
        <v>383421</v>
      </c>
      <c r="H100" s="60">
        <v>402621</v>
      </c>
      <c r="I100" s="52">
        <v>376441</v>
      </c>
      <c r="J100" s="140">
        <f t="shared" si="49"/>
        <v>3.4795676245715792</v>
      </c>
      <c r="K100" s="137">
        <f t="shared" si="49"/>
        <v>3.6972990173861895</v>
      </c>
      <c r="L100" s="64">
        <f t="shared" si="61"/>
        <v>3.8332809688383649</v>
      </c>
      <c r="M100" s="99">
        <f t="shared" si="62"/>
        <v>3.9430705255108989</v>
      </c>
      <c r="O100" s="67">
        <f t="shared" si="50"/>
        <v>-9.1057096341149918E-2</v>
      </c>
      <c r="P100" s="74">
        <f t="shared" si="51"/>
        <v>-6.5023930694126736E-2</v>
      </c>
      <c r="Q100" s="68">
        <f t="shared" si="52"/>
        <v>2.8641145161296261E-2</v>
      </c>
      <c r="S100" s="144">
        <f t="shared" si="63"/>
        <v>4.7217271812433591E-2</v>
      </c>
      <c r="T100" s="144">
        <f t="shared" si="64"/>
        <v>3.9181304446552691E-2</v>
      </c>
      <c r="U100" s="85">
        <f t="shared" si="65"/>
        <v>3.8109395477364326E-2</v>
      </c>
      <c r="V100" s="20">
        <f t="shared" si="66"/>
        <v>3.7313027413070521E-2</v>
      </c>
      <c r="W100" s="45"/>
      <c r="X100" s="144">
        <f t="shared" si="67"/>
        <v>4.4521487430186593E-2</v>
      </c>
      <c r="Y100" s="144">
        <f t="shared" si="68"/>
        <v>3.7810879824986827E-2</v>
      </c>
      <c r="Z100" s="85">
        <f t="shared" si="69"/>
        <v>3.6142936511591395E-2</v>
      </c>
      <c r="AA100" s="20">
        <f t="shared" si="70"/>
        <v>3.4942139649931633E-2</v>
      </c>
    </row>
    <row r="101" spans="1:27" ht="20.100000000000001" customHeight="1">
      <c r="A101" s="50" t="s">
        <v>63</v>
      </c>
      <c r="B101" s="51">
        <v>123863</v>
      </c>
      <c r="C101" s="60">
        <v>119457</v>
      </c>
      <c r="D101" s="60">
        <v>121516</v>
      </c>
      <c r="E101" s="52">
        <v>111785</v>
      </c>
      <c r="F101" s="133">
        <v>338560</v>
      </c>
      <c r="G101" s="51">
        <v>367353</v>
      </c>
      <c r="H101" s="60">
        <v>380997</v>
      </c>
      <c r="I101" s="52">
        <v>367653</v>
      </c>
      <c r="J101" s="140">
        <f t="shared" si="49"/>
        <v>2.7333424832274367</v>
      </c>
      <c r="K101" s="137">
        <f t="shared" si="49"/>
        <v>3.0751902358170722</v>
      </c>
      <c r="L101" s="64">
        <f t="shared" si="61"/>
        <v>3.135364890220218</v>
      </c>
      <c r="M101" s="99">
        <f t="shared" si="62"/>
        <v>3.2889296417229503</v>
      </c>
      <c r="O101" s="67">
        <f t="shared" si="50"/>
        <v>-8.0079989466407722E-2</v>
      </c>
      <c r="P101" s="74">
        <f t="shared" si="51"/>
        <v>-3.5023897825967133E-2</v>
      </c>
      <c r="Q101" s="68">
        <f t="shared" si="52"/>
        <v>4.8978271071966492E-2</v>
      </c>
      <c r="S101" s="144">
        <f t="shared" si="63"/>
        <v>4.9739102918818723E-2</v>
      </c>
      <c r="T101" s="144">
        <f t="shared" si="64"/>
        <v>4.5133516728270588E-2</v>
      </c>
      <c r="U101" s="85">
        <f t="shared" si="65"/>
        <v>4.4089965066478186E-2</v>
      </c>
      <c r="V101" s="20">
        <f t="shared" si="66"/>
        <v>4.3689959770921327E-2</v>
      </c>
      <c r="W101" s="45"/>
      <c r="X101" s="144">
        <f t="shared" si="67"/>
        <v>3.6841346402348291E-2</v>
      </c>
      <c r="Y101" s="144">
        <f t="shared" si="68"/>
        <v>3.6226341635821689E-2</v>
      </c>
      <c r="Z101" s="85">
        <f t="shared" si="69"/>
        <v>3.4201768864780491E-2</v>
      </c>
      <c r="AA101" s="20">
        <f t="shared" si="70"/>
        <v>3.4126416805598525E-2</v>
      </c>
    </row>
    <row r="102" spans="1:27" ht="20.100000000000001" customHeight="1">
      <c r="A102" s="50" t="s">
        <v>64</v>
      </c>
      <c r="B102" s="51">
        <v>507254</v>
      </c>
      <c r="C102" s="60">
        <v>579041</v>
      </c>
      <c r="D102" s="60">
        <v>622666</v>
      </c>
      <c r="E102" s="52">
        <v>587737</v>
      </c>
      <c r="F102" s="133">
        <v>1483568</v>
      </c>
      <c r="G102" s="51">
        <v>1695263</v>
      </c>
      <c r="H102" s="60">
        <v>1920837</v>
      </c>
      <c r="I102" s="52">
        <v>1902064</v>
      </c>
      <c r="J102" s="140">
        <f t="shared" si="49"/>
        <v>2.9247043887283293</v>
      </c>
      <c r="K102" s="137">
        <f t="shared" si="49"/>
        <v>2.927708055215434</v>
      </c>
      <c r="L102" s="64">
        <f t="shared" si="61"/>
        <v>3.0848592985645595</v>
      </c>
      <c r="M102" s="99">
        <f t="shared" si="62"/>
        <v>3.2362502275677727</v>
      </c>
      <c r="O102" s="67">
        <f t="shared" si="50"/>
        <v>-5.6095884470968381E-2</v>
      </c>
      <c r="P102" s="74">
        <f t="shared" si="51"/>
        <v>-9.7733435996911755E-3</v>
      </c>
      <c r="Q102" s="68">
        <f t="shared" si="52"/>
        <v>4.907547293118298E-2</v>
      </c>
      <c r="S102" s="144">
        <f t="shared" si="63"/>
        <v>0.20369568726724263</v>
      </c>
      <c r="T102" s="144">
        <f t="shared" si="64"/>
        <v>0.21877459386938003</v>
      </c>
      <c r="U102" s="85">
        <f t="shared" si="65"/>
        <v>0.22592351779258457</v>
      </c>
      <c r="V102" s="20">
        <f t="shared" si="66"/>
        <v>0.22971065783317968</v>
      </c>
      <c r="W102" s="45"/>
      <c r="X102" s="144">
        <f t="shared" si="67"/>
        <v>0.16143857100495937</v>
      </c>
      <c r="Y102" s="144">
        <f t="shared" si="68"/>
        <v>0.16717755564965572</v>
      </c>
      <c r="Z102" s="85">
        <f t="shared" si="69"/>
        <v>0.17243186455777437</v>
      </c>
      <c r="AA102" s="20">
        <f t="shared" si="70"/>
        <v>0.17655405737182603</v>
      </c>
    </row>
    <row r="103" spans="1:27" ht="20.100000000000001" customHeight="1">
      <c r="A103" s="50" t="s">
        <v>65</v>
      </c>
      <c r="B103" s="51">
        <v>831356</v>
      </c>
      <c r="C103" s="60">
        <v>874424</v>
      </c>
      <c r="D103" s="60">
        <v>928944</v>
      </c>
      <c r="E103" s="52">
        <v>870267</v>
      </c>
      <c r="F103" s="133">
        <v>3379834</v>
      </c>
      <c r="G103" s="51">
        <v>3566625</v>
      </c>
      <c r="H103" s="60">
        <v>3928562</v>
      </c>
      <c r="I103" s="52">
        <v>3799001</v>
      </c>
      <c r="J103" s="140">
        <f t="shared" si="49"/>
        <v>4.0654472933376313</v>
      </c>
      <c r="K103" s="137">
        <f t="shared" si="49"/>
        <v>4.0788278912747131</v>
      </c>
      <c r="L103" s="64">
        <f t="shared" si="61"/>
        <v>4.2290622470245784</v>
      </c>
      <c r="M103" s="99">
        <f t="shared" si="62"/>
        <v>4.3653281119472531</v>
      </c>
      <c r="O103" s="67">
        <f t="shared" si="50"/>
        <v>-6.3165271534129069E-2</v>
      </c>
      <c r="P103" s="74">
        <f t="shared" si="51"/>
        <v>-3.2979242786546327E-2</v>
      </c>
      <c r="Q103" s="68">
        <f t="shared" si="52"/>
        <v>3.2221295635586025E-2</v>
      </c>
      <c r="S103" s="144">
        <f t="shared" si="63"/>
        <v>0.33384385689170665</v>
      </c>
      <c r="T103" s="144">
        <f t="shared" si="64"/>
        <v>0.33037687395130699</v>
      </c>
      <c r="U103" s="85">
        <f t="shared" si="65"/>
        <v>0.33705115794392931</v>
      </c>
      <c r="V103" s="20">
        <f t="shared" si="66"/>
        <v>0.34013445650096519</v>
      </c>
      <c r="W103" s="45"/>
      <c r="X103" s="144">
        <f t="shared" si="67"/>
        <v>0.36778602072434552</v>
      </c>
      <c r="Y103" s="144">
        <f t="shared" si="68"/>
        <v>0.35172103055334386</v>
      </c>
      <c r="Z103" s="85">
        <f t="shared" si="69"/>
        <v>0.35266358920138419</v>
      </c>
      <c r="AA103" s="20">
        <f t="shared" si="70"/>
        <v>0.35263221453622196</v>
      </c>
    </row>
    <row r="104" spans="1:27" ht="20.100000000000001" customHeight="1" thickBot="1">
      <c r="A104" s="50" t="s">
        <v>66</v>
      </c>
      <c r="B104" s="51">
        <v>215</v>
      </c>
      <c r="C104" s="60">
        <v>329</v>
      </c>
      <c r="D104" s="60">
        <v>328</v>
      </c>
      <c r="E104" s="52">
        <v>369</v>
      </c>
      <c r="F104" s="133">
        <v>1684</v>
      </c>
      <c r="G104" s="51">
        <v>2357</v>
      </c>
      <c r="H104" s="60">
        <v>2546</v>
      </c>
      <c r="I104" s="52">
        <v>3048</v>
      </c>
      <c r="J104" s="140">
        <f t="shared" si="49"/>
        <v>7.8325581395348838</v>
      </c>
      <c r="K104" s="137">
        <f t="shared" si="49"/>
        <v>7.1641337386018238</v>
      </c>
      <c r="L104" s="64">
        <f t="shared" si="61"/>
        <v>7.7621951219512191</v>
      </c>
      <c r="M104" s="99">
        <f t="shared" si="62"/>
        <v>8.2601626016260159</v>
      </c>
      <c r="O104" s="67">
        <f t="shared" si="50"/>
        <v>0.125</v>
      </c>
      <c r="P104" s="74">
        <f t="shared" si="51"/>
        <v>0.19717203456402199</v>
      </c>
      <c r="Q104" s="68">
        <f t="shared" si="52"/>
        <v>6.4152919612464013E-2</v>
      </c>
      <c r="S104" s="144">
        <f t="shared" si="63"/>
        <v>8.633657450203875E-5</v>
      </c>
      <c r="T104" s="144">
        <f t="shared" si="64"/>
        <v>1.2430353184494022E-4</v>
      </c>
      <c r="U104" s="85">
        <f t="shared" si="65"/>
        <v>1.1900908968205705E-4</v>
      </c>
      <c r="V104" s="20">
        <f t="shared" si="66"/>
        <v>1.4421966413624341E-4</v>
      </c>
      <c r="W104" s="45"/>
      <c r="X104" s="144">
        <f t="shared" si="67"/>
        <v>1.8324913557878815E-4</v>
      </c>
      <c r="Y104" s="144">
        <f t="shared" si="68"/>
        <v>2.3243443563992049E-4</v>
      </c>
      <c r="Z104" s="85">
        <f t="shared" si="69"/>
        <v>2.2855220258881601E-4</v>
      </c>
      <c r="AA104" s="20">
        <f t="shared" si="70"/>
        <v>2.829225340836721E-4</v>
      </c>
    </row>
    <row r="105" spans="1:27" ht="20.100000000000001" customHeight="1" thickBot="1">
      <c r="A105" s="37" t="s">
        <v>7</v>
      </c>
      <c r="B105" s="38">
        <v>3350944</v>
      </c>
      <c r="C105" s="92">
        <v>3602882</v>
      </c>
      <c r="D105" s="92">
        <v>3965230</v>
      </c>
      <c r="E105" s="39">
        <v>3780635</v>
      </c>
      <c r="F105" s="134">
        <v>12536734</v>
      </c>
      <c r="G105" s="38">
        <v>13629830</v>
      </c>
      <c r="H105" s="92">
        <v>15903686</v>
      </c>
      <c r="I105" s="39">
        <v>15939903</v>
      </c>
      <c r="J105" s="139">
        <f t="shared" si="49"/>
        <v>3.7412544047289362</v>
      </c>
      <c r="K105" s="112">
        <f t="shared" si="49"/>
        <v>3.7830353589154462</v>
      </c>
      <c r="L105" s="63">
        <f t="shared" si="61"/>
        <v>4.0107852507925141</v>
      </c>
      <c r="M105" s="98">
        <f t="shared" si="62"/>
        <v>4.2161972790285231</v>
      </c>
      <c r="N105" s="41"/>
      <c r="O105" s="69">
        <f t="shared" si="50"/>
        <v>-4.6553415564796995E-2</v>
      </c>
      <c r="P105" s="82">
        <f t="shared" si="51"/>
        <v>2.2772708163377973E-3</v>
      </c>
      <c r="Q105" s="70">
        <f t="shared" si="52"/>
        <v>5.1214915631651051E-2</v>
      </c>
      <c r="R105" s="42"/>
      <c r="S105" s="143">
        <f>B105/B189</f>
        <v>4.0238600757867261E-2</v>
      </c>
      <c r="T105" s="143">
        <f>C105/C189</f>
        <v>4.1162568634804587E-2</v>
      </c>
      <c r="U105" s="84">
        <f>D105/D189</f>
        <v>4.297145935117315E-2</v>
      </c>
      <c r="V105" s="47">
        <f>E105/E189</f>
        <v>4.3331071097805894E-2</v>
      </c>
      <c r="W105" s="49"/>
      <c r="X105" s="143">
        <f>F105/F189</f>
        <v>4.0499403222800719E-2</v>
      </c>
      <c r="Y105" s="143">
        <f>G105/G189</f>
        <v>4.1191730118185714E-2</v>
      </c>
      <c r="Z105" s="84">
        <f>H105/H189</f>
        <v>4.3318784618582844E-2</v>
      </c>
      <c r="AA105" s="47">
        <f>I105/I189</f>
        <v>4.3622450711660418E-2</v>
      </c>
    </row>
    <row r="106" spans="1:27" ht="20.100000000000001" customHeight="1">
      <c r="A106" s="50" t="s">
        <v>54</v>
      </c>
      <c r="B106" s="51">
        <v>366645</v>
      </c>
      <c r="C106" s="60">
        <v>383583</v>
      </c>
      <c r="D106" s="60">
        <v>404688</v>
      </c>
      <c r="E106" s="52">
        <v>397318</v>
      </c>
      <c r="F106" s="133">
        <v>1388691</v>
      </c>
      <c r="G106" s="51">
        <v>1454221</v>
      </c>
      <c r="H106" s="60">
        <v>1557929</v>
      </c>
      <c r="I106" s="52">
        <v>1599232</v>
      </c>
      <c r="J106" s="140">
        <f t="shared" si="49"/>
        <v>3.7875629014441761</v>
      </c>
      <c r="K106" s="137">
        <f t="shared" si="49"/>
        <v>3.7911508069961388</v>
      </c>
      <c r="L106" s="64">
        <f t="shared" si="61"/>
        <v>3.8497039694777211</v>
      </c>
      <c r="M106" s="99">
        <f t="shared" si="62"/>
        <v>4.0250680814863662</v>
      </c>
      <c r="O106" s="67">
        <f t="shared" si="50"/>
        <v>-1.8211560510813268E-2</v>
      </c>
      <c r="P106" s="74">
        <f t="shared" si="51"/>
        <v>2.6511477737432194E-2</v>
      </c>
      <c r="Q106" s="68">
        <f t="shared" si="52"/>
        <v>4.5552622590987503E-2</v>
      </c>
      <c r="S106" s="144">
        <f>B106/B105</f>
        <v>0.10941543636658804</v>
      </c>
      <c r="T106" s="144">
        <f>C106/$C$105</f>
        <v>0.1064656017044133</v>
      </c>
      <c r="U106" s="85">
        <f>D106/$D$105</f>
        <v>0.10205914915402133</v>
      </c>
      <c r="V106" s="20">
        <f>E106/$E$105</f>
        <v>0.10509292751085465</v>
      </c>
      <c r="W106" s="45"/>
      <c r="X106" s="144">
        <f>F106/$F$105</f>
        <v>0.11076975869472863</v>
      </c>
      <c r="Y106" s="144">
        <f>G106/$G$105</f>
        <v>0.10669399398231673</v>
      </c>
      <c r="Z106" s="85">
        <f>H106/$H$105</f>
        <v>9.7960246448527716E-2</v>
      </c>
      <c r="AA106" s="20">
        <f>I106/$I$105</f>
        <v>0.10032884139884665</v>
      </c>
    </row>
    <row r="107" spans="1:27" ht="20.100000000000001" customHeight="1">
      <c r="A107" s="50" t="s">
        <v>55</v>
      </c>
      <c r="B107" s="51">
        <v>2948</v>
      </c>
      <c r="C107" s="60">
        <v>3619</v>
      </c>
      <c r="D107" s="60">
        <v>4163</v>
      </c>
      <c r="E107" s="52">
        <v>3656</v>
      </c>
      <c r="F107" s="133">
        <v>17706</v>
      </c>
      <c r="G107" s="51">
        <v>22872</v>
      </c>
      <c r="H107" s="60">
        <v>32086</v>
      </c>
      <c r="I107" s="52">
        <v>31789</v>
      </c>
      <c r="J107" s="140">
        <f t="shared" si="49"/>
        <v>6.0061058344640434</v>
      </c>
      <c r="K107" s="137">
        <f t="shared" si="49"/>
        <v>6.3199778944459792</v>
      </c>
      <c r="L107" s="64">
        <f t="shared" si="61"/>
        <v>7.7074225318280085</v>
      </c>
      <c r="M107" s="99">
        <f t="shared" si="62"/>
        <v>8.6950218818380751</v>
      </c>
      <c r="O107" s="67">
        <f t="shared" si="50"/>
        <v>-0.12178717271198655</v>
      </c>
      <c r="P107" s="74">
        <f t="shared" si="51"/>
        <v>-9.2563734962288844E-3</v>
      </c>
      <c r="Q107" s="68">
        <f t="shared" si="52"/>
        <v>0.12813613707199112</v>
      </c>
      <c r="S107" s="144">
        <f t="shared" ref="S107:S118" si="71">B107/$B$105</f>
        <v>8.797520937383615E-4</v>
      </c>
      <c r="T107" s="144">
        <f t="shared" ref="T107:T118" si="72">C107/$C$105</f>
        <v>1.0044736408242069E-3</v>
      </c>
      <c r="U107" s="85">
        <f t="shared" ref="U107:U118" si="73">D107/$D$105</f>
        <v>1.0498760475432698E-3</v>
      </c>
      <c r="V107" s="20">
        <f t="shared" ref="V107:V118" si="74">E107/$E$105</f>
        <v>9.670333158318642E-4</v>
      </c>
      <c r="W107" s="45"/>
      <c r="X107" s="144">
        <f t="shared" ref="X107:X118" si="75">F107/$F$105</f>
        <v>1.4123295588787318E-3</v>
      </c>
      <c r="Y107" s="144">
        <f t="shared" ref="Y107:Y118" si="76">G107/$G$105</f>
        <v>1.6780840259929875E-3</v>
      </c>
      <c r="Z107" s="85">
        <f t="shared" ref="Z107:Z118" si="77">H107/$H$105</f>
        <v>2.0175197120969315E-3</v>
      </c>
      <c r="AA107" s="20">
        <f t="shared" ref="AA107:AA118" si="78">I107/$I$105</f>
        <v>1.9943032275666923E-3</v>
      </c>
    </row>
    <row r="108" spans="1:27" ht="20.100000000000001" customHeight="1">
      <c r="A108" s="50" t="s">
        <v>56</v>
      </c>
      <c r="B108" s="51">
        <v>260937</v>
      </c>
      <c r="C108" s="60">
        <v>316538</v>
      </c>
      <c r="D108" s="60">
        <v>387098</v>
      </c>
      <c r="E108" s="52">
        <v>386607</v>
      </c>
      <c r="F108" s="133">
        <v>1612422</v>
      </c>
      <c r="G108" s="51">
        <v>1968027</v>
      </c>
      <c r="H108" s="60">
        <v>2527825</v>
      </c>
      <c r="I108" s="52">
        <v>2622135</v>
      </c>
      <c r="J108" s="140">
        <f t="shared" si="49"/>
        <v>6.1793536370848132</v>
      </c>
      <c r="K108" s="137">
        <f t="shared" si="49"/>
        <v>6.2173483120510014</v>
      </c>
      <c r="L108" s="64">
        <f t="shared" si="61"/>
        <v>6.5301939043859694</v>
      </c>
      <c r="M108" s="99">
        <f t="shared" si="62"/>
        <v>6.7824302198356472</v>
      </c>
      <c r="O108" s="67">
        <f t="shared" si="50"/>
        <v>-1.2684126500266083E-3</v>
      </c>
      <c r="P108" s="74">
        <f t="shared" si="51"/>
        <v>3.7308753572735456E-2</v>
      </c>
      <c r="Q108" s="68">
        <f t="shared" si="52"/>
        <v>3.8626160132896617E-2</v>
      </c>
      <c r="S108" s="144">
        <f t="shared" si="71"/>
        <v>7.7869698807261481E-2</v>
      </c>
      <c r="T108" s="144">
        <f t="shared" si="72"/>
        <v>8.7856887902518041E-2</v>
      </c>
      <c r="U108" s="85">
        <f t="shared" si="73"/>
        <v>9.7623088698511815E-2</v>
      </c>
      <c r="V108" s="20">
        <f t="shared" si="74"/>
        <v>0.10225980556176409</v>
      </c>
      <c r="W108" s="45"/>
      <c r="X108" s="144">
        <f t="shared" si="75"/>
        <v>0.12861579419328831</v>
      </c>
      <c r="Y108" s="144">
        <f t="shared" si="76"/>
        <v>0.14439116261904955</v>
      </c>
      <c r="Z108" s="85">
        <f t="shared" si="77"/>
        <v>0.15894585695416774</v>
      </c>
      <c r="AA108" s="20">
        <f t="shared" si="78"/>
        <v>0.16450131471941831</v>
      </c>
    </row>
    <row r="109" spans="1:27" ht="20.100000000000001" customHeight="1">
      <c r="A109" s="50" t="s">
        <v>57</v>
      </c>
      <c r="B109" s="51">
        <v>819</v>
      </c>
      <c r="C109" s="60">
        <v>1247</v>
      </c>
      <c r="D109" s="60">
        <v>752</v>
      </c>
      <c r="E109" s="52">
        <v>20</v>
      </c>
      <c r="F109" s="133">
        <v>2176</v>
      </c>
      <c r="G109" s="51">
        <v>2986</v>
      </c>
      <c r="H109" s="60">
        <v>1893</v>
      </c>
      <c r="I109" s="52">
        <v>129</v>
      </c>
      <c r="J109" s="140">
        <f t="shared" si="49"/>
        <v>2.6568986568986568</v>
      </c>
      <c r="K109" s="137">
        <f t="shared" si="49"/>
        <v>2.3945469125902163</v>
      </c>
      <c r="L109" s="64">
        <f t="shared" si="61"/>
        <v>2.5172872340425534</v>
      </c>
      <c r="M109" s="99">
        <f t="shared" si="62"/>
        <v>6.45</v>
      </c>
      <c r="O109" s="67">
        <f t="shared" si="50"/>
        <v>-0.97340425531914898</v>
      </c>
      <c r="P109" s="74">
        <f t="shared" si="51"/>
        <v>-0.93185419968304284</v>
      </c>
      <c r="Q109" s="68">
        <f t="shared" si="52"/>
        <v>1.562282091917591</v>
      </c>
      <c r="S109" s="144">
        <f t="shared" si="71"/>
        <v>2.44408739746173E-4</v>
      </c>
      <c r="T109" s="144">
        <f t="shared" si="72"/>
        <v>3.461118071588245E-4</v>
      </c>
      <c r="U109" s="85">
        <f t="shared" si="73"/>
        <v>1.8964851975799638E-4</v>
      </c>
      <c r="V109" s="20">
        <f t="shared" si="74"/>
        <v>5.2901166073953189E-6</v>
      </c>
      <c r="W109" s="45"/>
      <c r="X109" s="144">
        <f t="shared" si="75"/>
        <v>1.7356992658534512E-4</v>
      </c>
      <c r="Y109" s="144">
        <f t="shared" si="76"/>
        <v>2.1907830104997642E-4</v>
      </c>
      <c r="Z109" s="85">
        <f t="shared" si="77"/>
        <v>1.1902901000434742E-4</v>
      </c>
      <c r="AA109" s="20">
        <f t="shared" si="78"/>
        <v>8.092897428547714E-6</v>
      </c>
    </row>
    <row r="110" spans="1:27" ht="20.100000000000001" customHeight="1">
      <c r="A110" s="50" t="s">
        <v>58</v>
      </c>
      <c r="B110" s="51">
        <v>410</v>
      </c>
      <c r="C110" s="60">
        <v>27067</v>
      </c>
      <c r="D110" s="60">
        <v>19103</v>
      </c>
      <c r="E110" s="52">
        <v>11847</v>
      </c>
      <c r="F110" s="133">
        <v>1299</v>
      </c>
      <c r="G110" s="51">
        <v>76399</v>
      </c>
      <c r="H110" s="60">
        <v>69258</v>
      </c>
      <c r="I110" s="52">
        <v>56238</v>
      </c>
      <c r="J110" s="140">
        <f t="shared" si="49"/>
        <v>3.1682926829268294</v>
      </c>
      <c r="K110" s="137">
        <f t="shared" si="49"/>
        <v>2.8225883917685741</v>
      </c>
      <c r="L110" s="64">
        <f t="shared" si="61"/>
        <v>3.62550384756321</v>
      </c>
      <c r="M110" s="99">
        <f t="shared" si="62"/>
        <v>4.7470245631805517</v>
      </c>
      <c r="O110" s="67">
        <f t="shared" si="50"/>
        <v>-0.37983562791184633</v>
      </c>
      <c r="P110" s="74">
        <f t="shared" si="51"/>
        <v>-0.18799272286234081</v>
      </c>
      <c r="Q110" s="68">
        <f t="shared" si="52"/>
        <v>0.30934202879722311</v>
      </c>
      <c r="S110" s="144">
        <f t="shared" si="71"/>
        <v>1.2235358155791322E-4</v>
      </c>
      <c r="T110" s="144">
        <f t="shared" si="72"/>
        <v>7.5125968599582225E-3</v>
      </c>
      <c r="U110" s="85">
        <f t="shared" si="73"/>
        <v>4.8176272246502729E-3</v>
      </c>
      <c r="V110" s="20">
        <f t="shared" si="74"/>
        <v>3.1336005723906169E-3</v>
      </c>
      <c r="W110" s="45"/>
      <c r="X110" s="144">
        <f t="shared" si="75"/>
        <v>1.036155030488802E-4</v>
      </c>
      <c r="Y110" s="144">
        <f t="shared" si="76"/>
        <v>5.6052790093493463E-3</v>
      </c>
      <c r="Z110" s="85">
        <f t="shared" si="77"/>
        <v>4.3548395007295794E-3</v>
      </c>
      <c r="AA110" s="20">
        <f t="shared" si="78"/>
        <v>3.5281268650129175E-3</v>
      </c>
    </row>
    <row r="111" spans="1:27" ht="20.100000000000001" customHeight="1">
      <c r="A111" s="50" t="s">
        <v>59</v>
      </c>
      <c r="B111" s="51">
        <v>31810</v>
      </c>
      <c r="C111" s="60">
        <v>12468</v>
      </c>
      <c r="D111" s="60">
        <v>24285</v>
      </c>
      <c r="E111" s="52">
        <v>26752</v>
      </c>
      <c r="F111" s="133">
        <v>84020</v>
      </c>
      <c r="G111" s="51">
        <v>50346</v>
      </c>
      <c r="H111" s="60">
        <v>78436</v>
      </c>
      <c r="I111" s="52">
        <v>89561</v>
      </c>
      <c r="J111" s="140">
        <f t="shared" si="49"/>
        <v>2.6413077648538197</v>
      </c>
      <c r="K111" s="137">
        <f t="shared" si="49"/>
        <v>4.0380173243503368</v>
      </c>
      <c r="L111" s="64">
        <f t="shared" si="61"/>
        <v>3.2298126415482806</v>
      </c>
      <c r="M111" s="99">
        <f t="shared" si="62"/>
        <v>3.3478244617224879</v>
      </c>
      <c r="O111" s="67">
        <f t="shared" si="50"/>
        <v>0.10158534074531604</v>
      </c>
      <c r="P111" s="74">
        <f t="shared" si="51"/>
        <v>0.14183538171247898</v>
      </c>
      <c r="Q111" s="68">
        <f t="shared" si="52"/>
        <v>3.6538286665952172E-2</v>
      </c>
      <c r="S111" s="144">
        <f t="shared" si="71"/>
        <v>9.4928473886761455E-3</v>
      </c>
      <c r="T111" s="144">
        <f t="shared" si="72"/>
        <v>3.4605629604300115E-3</v>
      </c>
      <c r="U111" s="85">
        <f t="shared" si="73"/>
        <v>6.1244871041528483E-3</v>
      </c>
      <c r="V111" s="20">
        <f t="shared" si="74"/>
        <v>7.076059974051978E-3</v>
      </c>
      <c r="W111" s="45"/>
      <c r="X111" s="144">
        <f t="shared" si="75"/>
        <v>6.7019049778036287E-3</v>
      </c>
      <c r="Y111" s="144">
        <f t="shared" si="76"/>
        <v>3.6938098274153087E-3</v>
      </c>
      <c r="Z111" s="85">
        <f t="shared" si="77"/>
        <v>4.9319384198103508E-3</v>
      </c>
      <c r="AA111" s="20">
        <f t="shared" si="78"/>
        <v>5.6186665627764483E-3</v>
      </c>
    </row>
    <row r="112" spans="1:27" ht="20.100000000000001" customHeight="1">
      <c r="A112" s="50" t="s">
        <v>60</v>
      </c>
      <c r="B112" s="51">
        <v>153371</v>
      </c>
      <c r="C112" s="60">
        <v>184</v>
      </c>
      <c r="D112" s="60">
        <v>195</v>
      </c>
      <c r="E112" s="52">
        <v>194</v>
      </c>
      <c r="F112" s="133">
        <v>564985</v>
      </c>
      <c r="G112" s="51">
        <v>600</v>
      </c>
      <c r="H112" s="60">
        <v>775</v>
      </c>
      <c r="I112" s="52">
        <v>728</v>
      </c>
      <c r="J112" s="140">
        <f t="shared" si="49"/>
        <v>3.6837798540793241</v>
      </c>
      <c r="K112" s="137">
        <f t="shared" si="49"/>
        <v>3.2608695652173911</v>
      </c>
      <c r="L112" s="64">
        <f t="shared" si="61"/>
        <v>3.9743589743589745</v>
      </c>
      <c r="M112" s="99">
        <f t="shared" si="62"/>
        <v>3.7525773195876289</v>
      </c>
      <c r="O112" s="67">
        <f t="shared" si="50"/>
        <v>-5.1282051282051282E-3</v>
      </c>
      <c r="P112" s="74">
        <f t="shared" si="51"/>
        <v>-6.0645161290322581E-2</v>
      </c>
      <c r="Q112" s="68">
        <f t="shared" si="52"/>
        <v>-5.5803126039241792E-2</v>
      </c>
      <c r="S112" s="144">
        <f t="shared" si="71"/>
        <v>4.5769490627118804E-2</v>
      </c>
      <c r="T112" s="144">
        <f t="shared" si="72"/>
        <v>5.1070226557517007E-5</v>
      </c>
      <c r="U112" s="85">
        <f t="shared" si="73"/>
        <v>4.9177475203203847E-5</v>
      </c>
      <c r="V112" s="20">
        <f t="shared" si="74"/>
        <v>5.1314131091734592E-5</v>
      </c>
      <c r="W112" s="45"/>
      <c r="X112" s="144">
        <f t="shared" si="75"/>
        <v>4.5066362578961953E-2</v>
      </c>
      <c r="Y112" s="144">
        <f t="shared" si="76"/>
        <v>4.4021091972533773E-5</v>
      </c>
      <c r="Z112" s="85">
        <f t="shared" si="77"/>
        <v>4.8730841391108956E-5</v>
      </c>
      <c r="AA112" s="20">
        <f t="shared" si="78"/>
        <v>4.5671545178160744E-5</v>
      </c>
    </row>
    <row r="113" spans="1:27" ht="20.100000000000001" customHeight="1">
      <c r="A113" s="50" t="s">
        <v>61</v>
      </c>
      <c r="B113" s="51">
        <v>8861</v>
      </c>
      <c r="C113" s="60">
        <v>157886</v>
      </c>
      <c r="D113" s="60">
        <v>164218</v>
      </c>
      <c r="E113" s="52">
        <v>153612</v>
      </c>
      <c r="F113" s="133">
        <v>35207</v>
      </c>
      <c r="G113" s="51">
        <v>592216</v>
      </c>
      <c r="H113" s="60">
        <v>662246</v>
      </c>
      <c r="I113" s="52">
        <v>650863</v>
      </c>
      <c r="J113" s="140">
        <f t="shared" si="49"/>
        <v>3.9732535831170295</v>
      </c>
      <c r="K113" s="137">
        <f t="shared" si="49"/>
        <v>3.7509088836248941</v>
      </c>
      <c r="L113" s="64">
        <f t="shared" si="61"/>
        <v>4.032724792653668</v>
      </c>
      <c r="M113" s="99">
        <f t="shared" si="62"/>
        <v>4.2370583027367656</v>
      </c>
      <c r="O113" s="67">
        <f t="shared" si="50"/>
        <v>-6.458488107272041E-2</v>
      </c>
      <c r="P113" s="74">
        <f t="shared" si="51"/>
        <v>-1.7188476789591782E-2</v>
      </c>
      <c r="Q113" s="68">
        <f t="shared" si="52"/>
        <v>5.0668845653769334E-2</v>
      </c>
      <c r="S113" s="144">
        <f t="shared" si="71"/>
        <v>2.6443294784991929E-3</v>
      </c>
      <c r="T113" s="144">
        <f t="shared" si="72"/>
        <v>4.3822140164457235E-2</v>
      </c>
      <c r="U113" s="85">
        <f t="shared" si="73"/>
        <v>4.1414495502152461E-2</v>
      </c>
      <c r="V113" s="20">
        <f t="shared" si="74"/>
        <v>4.0631269614760483E-2</v>
      </c>
      <c r="W113" s="45"/>
      <c r="X113" s="144">
        <f t="shared" si="75"/>
        <v>2.8083071715488258E-3</v>
      </c>
      <c r="Y113" s="144">
        <f t="shared" si="76"/>
        <v>4.3449991672676769E-2</v>
      </c>
      <c r="Z113" s="85">
        <f t="shared" si="77"/>
        <v>4.164103843599528E-2</v>
      </c>
      <c r="AA113" s="20">
        <f t="shared" si="78"/>
        <v>4.0832306194084116E-2</v>
      </c>
    </row>
    <row r="114" spans="1:27" ht="20.100000000000001" customHeight="1">
      <c r="A114" s="50" t="s">
        <v>62</v>
      </c>
      <c r="B114" s="51">
        <v>384883</v>
      </c>
      <c r="C114" s="60">
        <v>407599</v>
      </c>
      <c r="D114" s="60">
        <v>405536</v>
      </c>
      <c r="E114" s="52">
        <v>367305</v>
      </c>
      <c r="F114" s="133">
        <v>1138369</v>
      </c>
      <c r="G114" s="51">
        <v>1171547</v>
      </c>
      <c r="H114" s="60">
        <v>1220341</v>
      </c>
      <c r="I114" s="52">
        <v>1147960</v>
      </c>
      <c r="J114" s="140">
        <f t="shared" si="49"/>
        <v>2.9577014313440708</v>
      </c>
      <c r="K114" s="137">
        <f t="shared" si="49"/>
        <v>2.8742636758186353</v>
      </c>
      <c r="L114" s="64">
        <f t="shared" si="61"/>
        <v>3.0092051013966703</v>
      </c>
      <c r="M114" s="99">
        <f t="shared" si="62"/>
        <v>3.1253590340452759</v>
      </c>
      <c r="O114" s="67">
        <f t="shared" si="50"/>
        <v>-9.4272764933322817E-2</v>
      </c>
      <c r="P114" s="74">
        <f t="shared" si="51"/>
        <v>-5.9312110303595469E-2</v>
      </c>
      <c r="Q114" s="68">
        <f t="shared" si="52"/>
        <v>3.8599539989711835E-2</v>
      </c>
      <c r="S114" s="144">
        <f t="shared" si="71"/>
        <v>0.11485808178232761</v>
      </c>
      <c r="T114" s="144">
        <f t="shared" si="72"/>
        <v>0.11313137649248574</v>
      </c>
      <c r="U114" s="85">
        <f t="shared" si="73"/>
        <v>0.10227300812311013</v>
      </c>
      <c r="V114" s="20">
        <f t="shared" si="74"/>
        <v>9.7154314023966876E-2</v>
      </c>
      <c r="W114" s="45"/>
      <c r="X114" s="144">
        <f t="shared" si="75"/>
        <v>9.0802676358930481E-2</v>
      </c>
      <c r="Y114" s="144">
        <f t="shared" si="76"/>
        <v>8.595463039524337E-2</v>
      </c>
      <c r="Z114" s="85">
        <f t="shared" si="77"/>
        <v>7.6733217695570705E-2</v>
      </c>
      <c r="AA114" s="20">
        <f t="shared" si="78"/>
        <v>7.2018004124617327E-2</v>
      </c>
    </row>
    <row r="115" spans="1:27" ht="20.100000000000001" customHeight="1">
      <c r="A115" s="50" t="s">
        <v>63</v>
      </c>
      <c r="B115" s="51">
        <v>168119</v>
      </c>
      <c r="C115" s="60">
        <v>215098</v>
      </c>
      <c r="D115" s="60">
        <v>222410</v>
      </c>
      <c r="E115" s="52">
        <v>208122</v>
      </c>
      <c r="F115" s="133">
        <v>563434</v>
      </c>
      <c r="G115" s="51">
        <v>670191</v>
      </c>
      <c r="H115" s="60">
        <v>721265</v>
      </c>
      <c r="I115" s="52">
        <v>701858</v>
      </c>
      <c r="J115" s="140">
        <f t="shared" si="49"/>
        <v>3.3513999012604168</v>
      </c>
      <c r="K115" s="137">
        <f t="shared" si="49"/>
        <v>3.1157472407925688</v>
      </c>
      <c r="L115" s="64">
        <f t="shared" si="61"/>
        <v>3.2429522053864486</v>
      </c>
      <c r="M115" s="99">
        <f t="shared" si="62"/>
        <v>3.3723393009869209</v>
      </c>
      <c r="O115" s="67">
        <f t="shared" si="50"/>
        <v>-6.4241715750191095E-2</v>
      </c>
      <c r="P115" s="74">
        <f t="shared" si="51"/>
        <v>-2.6906892750930656E-2</v>
      </c>
      <c r="Q115" s="68">
        <f t="shared" si="52"/>
        <v>3.9897934784719973E-2</v>
      </c>
      <c r="S115" s="144">
        <f t="shared" si="71"/>
        <v>5.0170638482767843E-2</v>
      </c>
      <c r="T115" s="144">
        <f t="shared" si="72"/>
        <v>5.9701649956895621E-2</v>
      </c>
      <c r="U115" s="85">
        <f t="shared" si="73"/>
        <v>5.6090062871510603E-2</v>
      </c>
      <c r="V115" s="20">
        <f t="shared" si="74"/>
        <v>5.5049482428216424E-2</v>
      </c>
      <c r="W115" s="45"/>
      <c r="X115" s="144">
        <f t="shared" si="75"/>
        <v>4.4942646146915136E-2</v>
      </c>
      <c r="Y115" s="144">
        <f t="shared" si="76"/>
        <v>4.9170899416940639E-2</v>
      </c>
      <c r="Z115" s="85">
        <f t="shared" si="77"/>
        <v>4.5352064923817034E-2</v>
      </c>
      <c r="AA115" s="20">
        <f t="shared" si="78"/>
        <v>4.4031510103919702E-2</v>
      </c>
    </row>
    <row r="116" spans="1:27" ht="20.100000000000001" customHeight="1">
      <c r="A116" s="50" t="s">
        <v>64</v>
      </c>
      <c r="B116" s="51">
        <v>689151</v>
      </c>
      <c r="C116" s="60">
        <v>786308</v>
      </c>
      <c r="D116" s="60">
        <v>876242</v>
      </c>
      <c r="E116" s="52">
        <v>826043</v>
      </c>
      <c r="F116" s="133">
        <v>1988373</v>
      </c>
      <c r="G116" s="51">
        <v>2301266</v>
      </c>
      <c r="H116" s="60">
        <v>2729832</v>
      </c>
      <c r="I116" s="52">
        <v>2754123</v>
      </c>
      <c r="J116" s="140">
        <f t="shared" si="49"/>
        <v>2.8852501120944467</v>
      </c>
      <c r="K116" s="137">
        <f t="shared" si="49"/>
        <v>2.9266724998346705</v>
      </c>
      <c r="L116" s="64">
        <f t="shared" si="61"/>
        <v>3.1153859321968134</v>
      </c>
      <c r="M116" s="99">
        <f t="shared" si="62"/>
        <v>3.334115778476423</v>
      </c>
      <c r="O116" s="67">
        <f t="shared" si="50"/>
        <v>-5.7288968116114045E-2</v>
      </c>
      <c r="P116" s="74">
        <f t="shared" si="51"/>
        <v>8.8983497885584163E-3</v>
      </c>
      <c r="Q116" s="68">
        <f t="shared" si="52"/>
        <v>7.020955061107706E-2</v>
      </c>
      <c r="S116" s="144">
        <f t="shared" si="71"/>
        <v>0.2056587636200426</v>
      </c>
      <c r="T116" s="144">
        <f t="shared" si="72"/>
        <v>0.21824417230428309</v>
      </c>
      <c r="U116" s="85">
        <f t="shared" si="73"/>
        <v>0.22098138065131154</v>
      </c>
      <c r="V116" s="20">
        <f t="shared" si="74"/>
        <v>0.21849318963613257</v>
      </c>
      <c r="W116" s="45"/>
      <c r="X116" s="144">
        <f t="shared" si="75"/>
        <v>0.15860374799369598</v>
      </c>
      <c r="Y116" s="144">
        <f t="shared" si="76"/>
        <v>0.16884040373210818</v>
      </c>
      <c r="Z116" s="85">
        <f t="shared" si="77"/>
        <v>0.17164775511790159</v>
      </c>
      <c r="AA116" s="20">
        <f t="shared" si="78"/>
        <v>0.17278166623724123</v>
      </c>
    </row>
    <row r="117" spans="1:27" ht="20.100000000000001" customHeight="1">
      <c r="A117" s="50" t="s">
        <v>65</v>
      </c>
      <c r="B117" s="51">
        <v>1282632</v>
      </c>
      <c r="C117" s="60">
        <v>1290788</v>
      </c>
      <c r="D117" s="60">
        <v>1455954</v>
      </c>
      <c r="E117" s="52">
        <v>1398708</v>
      </c>
      <c r="F117" s="133">
        <v>5137315</v>
      </c>
      <c r="G117" s="51">
        <v>5315573</v>
      </c>
      <c r="H117" s="60">
        <v>6297665</v>
      </c>
      <c r="I117" s="52">
        <v>6282028</v>
      </c>
      <c r="J117" s="140">
        <f t="shared" si="49"/>
        <v>4.0052914631788381</v>
      </c>
      <c r="K117" s="137">
        <f t="shared" si="49"/>
        <v>4.1180836822158247</v>
      </c>
      <c r="L117" s="64">
        <f t="shared" si="61"/>
        <v>4.3254560240227367</v>
      </c>
      <c r="M117" s="99">
        <f t="shared" si="62"/>
        <v>4.4913076925276751</v>
      </c>
      <c r="O117" s="67">
        <f t="shared" si="50"/>
        <v>-3.9318549899241322E-2</v>
      </c>
      <c r="P117" s="74">
        <f t="shared" si="51"/>
        <v>-2.4829837725569713E-3</v>
      </c>
      <c r="Q117" s="68">
        <f t="shared" si="52"/>
        <v>3.8343163722814606E-2</v>
      </c>
      <c r="S117" s="144">
        <f t="shared" si="71"/>
        <v>0.3827673634653399</v>
      </c>
      <c r="T117" s="144">
        <f t="shared" si="72"/>
        <v>0.3582654108571971</v>
      </c>
      <c r="U117" s="85">
        <f t="shared" si="73"/>
        <v>0.36718021401028439</v>
      </c>
      <c r="V117" s="20">
        <f t="shared" si="74"/>
        <v>0.36996642098483457</v>
      </c>
      <c r="W117" s="45"/>
      <c r="X117" s="144">
        <f t="shared" si="75"/>
        <v>0.40978096847233098</v>
      </c>
      <c r="Y117" s="144">
        <f t="shared" si="76"/>
        <v>0.38999554653286211</v>
      </c>
      <c r="Z117" s="85">
        <f t="shared" si="77"/>
        <v>0.39598776032172667</v>
      </c>
      <c r="AA117" s="20">
        <f t="shared" si="78"/>
        <v>0.39410704067647084</v>
      </c>
    </row>
    <row r="118" spans="1:27" ht="20.100000000000001" customHeight="1" thickBot="1">
      <c r="A118" s="50" t="s">
        <v>66</v>
      </c>
      <c r="B118" s="51">
        <v>358</v>
      </c>
      <c r="C118" s="60">
        <v>497</v>
      </c>
      <c r="D118" s="60">
        <v>586</v>
      </c>
      <c r="E118" s="52">
        <v>451</v>
      </c>
      <c r="F118" s="133">
        <v>2737</v>
      </c>
      <c r="G118" s="51">
        <v>3586</v>
      </c>
      <c r="H118" s="60">
        <v>4135</v>
      </c>
      <c r="I118" s="52">
        <v>3259</v>
      </c>
      <c r="J118" s="140">
        <f t="shared" si="49"/>
        <v>7.6452513966480451</v>
      </c>
      <c r="K118" s="137">
        <f t="shared" si="49"/>
        <v>7.2152917505030185</v>
      </c>
      <c r="L118" s="64">
        <f t="shared" si="61"/>
        <v>7.0563139931740615</v>
      </c>
      <c r="M118" s="99">
        <f t="shared" si="62"/>
        <v>7.2261640798226168</v>
      </c>
      <c r="O118" s="67">
        <f t="shared" si="50"/>
        <v>-0.23037542662116042</v>
      </c>
      <c r="P118" s="74">
        <f t="shared" si="51"/>
        <v>-0.21185006045949215</v>
      </c>
      <c r="Q118" s="68">
        <f t="shared" si="52"/>
        <v>2.4070653150194292E-2</v>
      </c>
      <c r="S118" s="144">
        <f t="shared" si="71"/>
        <v>1.0683556633593399E-4</v>
      </c>
      <c r="T118" s="144">
        <f t="shared" si="72"/>
        <v>1.3794512282111932E-4</v>
      </c>
      <c r="U118" s="85">
        <f t="shared" si="73"/>
        <v>1.477846177901408E-4</v>
      </c>
      <c r="V118" s="20">
        <f t="shared" si="74"/>
        <v>1.1929212949676444E-4</v>
      </c>
      <c r="W118" s="45"/>
      <c r="X118" s="144">
        <f t="shared" si="75"/>
        <v>2.1831842328312939E-4</v>
      </c>
      <c r="Y118" s="144">
        <f t="shared" si="76"/>
        <v>2.6309939302251019E-4</v>
      </c>
      <c r="Z118" s="85">
        <f t="shared" si="77"/>
        <v>2.6000261826094906E-4</v>
      </c>
      <c r="AA118" s="20">
        <f t="shared" si="78"/>
        <v>2.0445544743904651E-4</v>
      </c>
    </row>
    <row r="119" spans="1:27" s="3" customFormat="1" ht="20.100000000000001" customHeight="1" thickBot="1">
      <c r="A119" s="37" t="s">
        <v>8</v>
      </c>
      <c r="B119" s="38">
        <v>4697766</v>
      </c>
      <c r="C119" s="92">
        <v>4686081</v>
      </c>
      <c r="D119" s="92">
        <v>5388811</v>
      </c>
      <c r="E119" s="39">
        <v>5164462</v>
      </c>
      <c r="F119" s="134">
        <v>16506025</v>
      </c>
      <c r="G119" s="38">
        <v>16843587</v>
      </c>
      <c r="H119" s="92">
        <v>20395199</v>
      </c>
      <c r="I119" s="39">
        <v>20501264</v>
      </c>
      <c r="J119" s="139">
        <f t="shared" si="49"/>
        <v>3.5135902895120785</v>
      </c>
      <c r="K119" s="112">
        <f t="shared" si="49"/>
        <v>3.5943866527275135</v>
      </c>
      <c r="L119" s="63">
        <f t="shared" si="61"/>
        <v>3.7847308061091769</v>
      </c>
      <c r="M119" s="98">
        <f t="shared" si="62"/>
        <v>3.9696804817229752</v>
      </c>
      <c r="N119" s="41"/>
      <c r="O119" s="69">
        <f t="shared" si="50"/>
        <v>-4.1632374933913995E-2</v>
      </c>
      <c r="P119" s="82">
        <f t="shared" si="51"/>
        <v>5.2004886051859557E-3</v>
      </c>
      <c r="Q119" s="70">
        <f t="shared" si="52"/>
        <v>4.8867326393533493E-2</v>
      </c>
      <c r="R119" s="42"/>
      <c r="S119" s="143">
        <f>B119/B189</f>
        <v>5.6411426310879281E-2</v>
      </c>
      <c r="T119" s="143">
        <f>C119/C189</f>
        <v>5.3538009513149111E-2</v>
      </c>
      <c r="U119" s="84">
        <f>D119/D189</f>
        <v>5.839890065334287E-2</v>
      </c>
      <c r="V119" s="47">
        <f>E119/E189</f>
        <v>5.9191556472369539E-2</v>
      </c>
      <c r="W119" s="49"/>
      <c r="X119" s="143">
        <f>F119/F189</f>
        <v>5.332203443740844E-2</v>
      </c>
      <c r="Y119" s="143">
        <f>G119/G189</f>
        <v>5.0904265858501635E-2</v>
      </c>
      <c r="Z119" s="84">
        <f>H119/H189</f>
        <v>5.5552859427313653E-2</v>
      </c>
      <c r="AA119" s="47">
        <f>I119/I189</f>
        <v>5.6105446712363186E-2</v>
      </c>
    </row>
    <row r="120" spans="1:27" ht="20.100000000000001" customHeight="1">
      <c r="A120" s="50" t="s">
        <v>54</v>
      </c>
      <c r="B120" s="51">
        <v>759584</v>
      </c>
      <c r="C120" s="60">
        <v>759069</v>
      </c>
      <c r="D120" s="60">
        <v>807061</v>
      </c>
      <c r="E120" s="52">
        <v>794769</v>
      </c>
      <c r="F120" s="133">
        <v>2764014</v>
      </c>
      <c r="G120" s="51">
        <v>2777004</v>
      </c>
      <c r="H120" s="60">
        <v>3009699</v>
      </c>
      <c r="I120" s="52">
        <v>3076203</v>
      </c>
      <c r="J120" s="140">
        <f t="shared" si="49"/>
        <v>3.6388523191641742</v>
      </c>
      <c r="K120" s="137">
        <f t="shared" si="49"/>
        <v>3.658434213490473</v>
      </c>
      <c r="L120" s="64">
        <f t="shared" si="61"/>
        <v>3.7292088206467664</v>
      </c>
      <c r="M120" s="99">
        <f t="shared" si="62"/>
        <v>3.8705623898264778</v>
      </c>
      <c r="O120" s="67">
        <f t="shared" si="50"/>
        <v>-1.5230571171200195E-2</v>
      </c>
      <c r="P120" s="74">
        <f t="shared" si="51"/>
        <v>2.2096561815650003E-2</v>
      </c>
      <c r="Q120" s="68">
        <f t="shared" si="52"/>
        <v>3.7904439246498431E-2</v>
      </c>
      <c r="S120" s="144">
        <f>B120/$B$119</f>
        <v>0.16169047159862796</v>
      </c>
      <c r="T120" s="144">
        <f>C120/$C$119</f>
        <v>0.16198375572253232</v>
      </c>
      <c r="U120" s="85">
        <f>D120/$D$119</f>
        <v>0.14976606156719915</v>
      </c>
      <c r="V120" s="20">
        <f>E120/$E$119</f>
        <v>0.15389192523829201</v>
      </c>
      <c r="W120" s="45"/>
      <c r="X120" s="144">
        <f>F120/$F$119</f>
        <v>0.16745485360648613</v>
      </c>
      <c r="Y120" s="144">
        <f>G120/$G$119</f>
        <v>0.16487010753707035</v>
      </c>
      <c r="Z120" s="85">
        <f>H120/$H$119</f>
        <v>0.14756899405590501</v>
      </c>
      <c r="AA120" s="20">
        <f>I120/$I$119</f>
        <v>0.15004943109849228</v>
      </c>
    </row>
    <row r="121" spans="1:27" ht="20.100000000000001" customHeight="1">
      <c r="A121" s="50" t="s">
        <v>55</v>
      </c>
      <c r="B121" s="51">
        <v>36252</v>
      </c>
      <c r="C121" s="60">
        <v>35058</v>
      </c>
      <c r="D121" s="60">
        <v>41894</v>
      </c>
      <c r="E121" s="52">
        <v>35460</v>
      </c>
      <c r="F121" s="133">
        <v>138641</v>
      </c>
      <c r="G121" s="51">
        <v>148949</v>
      </c>
      <c r="H121" s="60">
        <v>199584</v>
      </c>
      <c r="I121" s="52">
        <v>186037</v>
      </c>
      <c r="J121" s="140">
        <f t="shared" si="49"/>
        <v>3.8243683107138917</v>
      </c>
      <c r="K121" s="137">
        <f t="shared" si="49"/>
        <v>4.248645102401734</v>
      </c>
      <c r="L121" s="64">
        <f t="shared" si="61"/>
        <v>4.764023487850289</v>
      </c>
      <c r="M121" s="99">
        <f t="shared" si="62"/>
        <v>5.2463902989283699</v>
      </c>
      <c r="O121" s="67">
        <f t="shared" si="50"/>
        <v>-0.15357807800639708</v>
      </c>
      <c r="P121" s="74">
        <f t="shared" si="51"/>
        <v>-6.7876182459515794E-2</v>
      </c>
      <c r="Q121" s="68">
        <f t="shared" si="52"/>
        <v>0.10125198003499843</v>
      </c>
      <c r="S121" s="144">
        <f t="shared" ref="S121:S132" si="79">B121/$B$119</f>
        <v>7.7168594604328953E-3</v>
      </c>
      <c r="T121" s="144">
        <f t="shared" ref="T121:T132" si="80">C121/$C$119</f>
        <v>7.4813047405710657E-3</v>
      </c>
      <c r="U121" s="85">
        <f t="shared" ref="U121:U132" si="81">D121/$D$119</f>
        <v>7.7742566959576051E-3</v>
      </c>
      <c r="V121" s="20">
        <f t="shared" ref="V121:V132" si="82">E121/$E$119</f>
        <v>6.866155661519051E-3</v>
      </c>
      <c r="W121" s="45"/>
      <c r="X121" s="144">
        <f t="shared" ref="X121:X132" si="83">F121/$F$119</f>
        <v>8.3994177883530401E-3</v>
      </c>
      <c r="Y121" s="144">
        <f t="shared" ref="Y121:Y132" si="84">G121/$G$119</f>
        <v>8.8430688783808341E-3</v>
      </c>
      <c r="Z121" s="85">
        <f t="shared" ref="Z121:Z132" si="85">H121/$H$119</f>
        <v>9.7858324402718497E-3</v>
      </c>
      <c r="AA121" s="20">
        <f t="shared" ref="AA121:AA132" si="86">I121/$I$119</f>
        <v>9.0744160945393417E-3</v>
      </c>
    </row>
    <row r="122" spans="1:27" ht="20.100000000000001" customHeight="1">
      <c r="A122" s="50" t="s">
        <v>56</v>
      </c>
      <c r="B122" s="51">
        <v>529082</v>
      </c>
      <c r="C122" s="60">
        <v>603627</v>
      </c>
      <c r="D122" s="60">
        <v>770045</v>
      </c>
      <c r="E122" s="52">
        <v>785962</v>
      </c>
      <c r="F122" s="133">
        <v>2860281</v>
      </c>
      <c r="G122" s="51">
        <v>3271520</v>
      </c>
      <c r="H122" s="60">
        <v>4351933</v>
      </c>
      <c r="I122" s="52">
        <v>4531634</v>
      </c>
      <c r="J122" s="140">
        <f t="shared" si="49"/>
        <v>5.4061204123368398</v>
      </c>
      <c r="K122" s="137">
        <f t="shared" si="49"/>
        <v>5.4197708187340856</v>
      </c>
      <c r="L122" s="64">
        <f t="shared" si="61"/>
        <v>5.6515307546961537</v>
      </c>
      <c r="M122" s="99">
        <f t="shared" si="62"/>
        <v>5.7657164086813362</v>
      </c>
      <c r="O122" s="67">
        <f t="shared" si="50"/>
        <v>2.0670220571525042E-2</v>
      </c>
      <c r="P122" s="74">
        <f t="shared" si="51"/>
        <v>4.129222577645382E-2</v>
      </c>
      <c r="Q122" s="68">
        <f t="shared" si="52"/>
        <v>2.0204376290494319E-2</v>
      </c>
      <c r="S122" s="144">
        <f t="shared" si="79"/>
        <v>0.11262417072284997</v>
      </c>
      <c r="T122" s="144">
        <f t="shared" si="80"/>
        <v>0.12881275419695051</v>
      </c>
      <c r="U122" s="85">
        <f t="shared" si="81"/>
        <v>0.1428970138310659</v>
      </c>
      <c r="V122" s="20">
        <f t="shared" si="82"/>
        <v>0.15218661692156898</v>
      </c>
      <c r="W122" s="45"/>
      <c r="X122" s="144">
        <f t="shared" si="83"/>
        <v>0.17328708759377257</v>
      </c>
      <c r="Y122" s="144">
        <f t="shared" si="84"/>
        <v>0.19422941206050706</v>
      </c>
      <c r="Z122" s="85">
        <f t="shared" si="85"/>
        <v>0.213380266600978</v>
      </c>
      <c r="AA122" s="20">
        <f t="shared" si="86"/>
        <v>0.22104168796616638</v>
      </c>
    </row>
    <row r="123" spans="1:27" ht="20.100000000000001" customHeight="1">
      <c r="A123" s="50" t="s">
        <v>57</v>
      </c>
      <c r="B123" s="51">
        <v>4064</v>
      </c>
      <c r="C123" s="60">
        <v>686</v>
      </c>
      <c r="D123" s="60">
        <v>1158</v>
      </c>
      <c r="E123" s="52">
        <v>1351</v>
      </c>
      <c r="F123" s="133">
        <v>8040</v>
      </c>
      <c r="G123" s="51">
        <v>3032</v>
      </c>
      <c r="H123" s="60">
        <v>4154</v>
      </c>
      <c r="I123" s="52">
        <v>5383</v>
      </c>
      <c r="J123" s="140">
        <f t="shared" si="49"/>
        <v>1.9783464566929134</v>
      </c>
      <c r="K123" s="137">
        <f t="shared" si="49"/>
        <v>4.4198250728862973</v>
      </c>
      <c r="L123" s="64">
        <f t="shared" si="61"/>
        <v>3.5872193436960278</v>
      </c>
      <c r="M123" s="99">
        <f t="shared" si="62"/>
        <v>3.9844559585492227</v>
      </c>
      <c r="O123" s="67">
        <f t="shared" si="50"/>
        <v>0.16666666666666666</v>
      </c>
      <c r="P123" s="74">
        <f t="shared" si="51"/>
        <v>0.29585941261434762</v>
      </c>
      <c r="Q123" s="68">
        <f t="shared" si="52"/>
        <v>0.11073663938372647</v>
      </c>
      <c r="S123" s="144">
        <f t="shared" si="79"/>
        <v>8.6509204587882833E-4</v>
      </c>
      <c r="T123" s="144">
        <f t="shared" si="80"/>
        <v>1.4639098214478153E-4</v>
      </c>
      <c r="U123" s="85">
        <f t="shared" si="81"/>
        <v>2.1488970386974047E-4</v>
      </c>
      <c r="V123" s="20">
        <f t="shared" si="82"/>
        <v>2.6159549629758142E-4</v>
      </c>
      <c r="W123" s="45"/>
      <c r="X123" s="144">
        <f t="shared" si="83"/>
        <v>4.870948638451717E-4</v>
      </c>
      <c r="Y123" s="144">
        <f t="shared" si="84"/>
        <v>1.8000916313134488E-4</v>
      </c>
      <c r="Z123" s="85">
        <f t="shared" si="85"/>
        <v>2.0367538458438184E-4</v>
      </c>
      <c r="AA123" s="20">
        <f t="shared" si="86"/>
        <v>2.6256917622250023E-4</v>
      </c>
    </row>
    <row r="124" spans="1:27" ht="20.100000000000001" customHeight="1">
      <c r="A124" s="50" t="s">
        <v>58</v>
      </c>
      <c r="B124" s="51">
        <v>3271</v>
      </c>
      <c r="C124" s="60">
        <v>26405</v>
      </c>
      <c r="D124" s="60">
        <v>14729</v>
      </c>
      <c r="E124" s="52">
        <v>14562</v>
      </c>
      <c r="F124" s="133">
        <v>12549</v>
      </c>
      <c r="G124" s="51">
        <v>82690</v>
      </c>
      <c r="H124" s="60">
        <v>67666</v>
      </c>
      <c r="I124" s="52">
        <v>70282</v>
      </c>
      <c r="J124" s="140">
        <f t="shared" si="49"/>
        <v>3.8364414552124733</v>
      </c>
      <c r="K124" s="137">
        <f t="shared" si="49"/>
        <v>3.1316038629047527</v>
      </c>
      <c r="L124" s="64">
        <f t="shared" si="61"/>
        <v>4.5940661280467108</v>
      </c>
      <c r="M124" s="99">
        <f t="shared" si="62"/>
        <v>4.8263974728746053</v>
      </c>
      <c r="O124" s="67">
        <f t="shared" si="50"/>
        <v>-1.1338176386720076E-2</v>
      </c>
      <c r="P124" s="74">
        <f t="shared" si="51"/>
        <v>3.8660479413590285E-2</v>
      </c>
      <c r="Q124" s="68">
        <f t="shared" si="52"/>
        <v>5.0572050630598206E-2</v>
      </c>
      <c r="S124" s="144">
        <f t="shared" si="79"/>
        <v>6.9628840602107471E-4</v>
      </c>
      <c r="T124" s="144">
        <f t="shared" si="80"/>
        <v>5.6347724249751555E-3</v>
      </c>
      <c r="U124" s="85">
        <f t="shared" si="81"/>
        <v>2.7332560002568283E-3</v>
      </c>
      <c r="V124" s="20">
        <f t="shared" si="82"/>
        <v>2.8196547868877728E-3</v>
      </c>
      <c r="W124" s="45"/>
      <c r="X124" s="144">
        <f t="shared" si="83"/>
        <v>7.6026784159117654E-4</v>
      </c>
      <c r="Y124" s="144">
        <f t="shared" si="84"/>
        <v>4.9092868401487168E-3</v>
      </c>
      <c r="Z124" s="85">
        <f t="shared" si="85"/>
        <v>3.3177415920285945E-3</v>
      </c>
      <c r="AA124" s="20">
        <f t="shared" si="86"/>
        <v>3.4281788674103216E-3</v>
      </c>
    </row>
    <row r="125" spans="1:27" ht="20.100000000000001" customHeight="1">
      <c r="A125" s="50" t="s">
        <v>59</v>
      </c>
      <c r="B125" s="51">
        <v>60891</v>
      </c>
      <c r="C125" s="60">
        <v>99881</v>
      </c>
      <c r="D125" s="60">
        <v>138224</v>
      </c>
      <c r="E125" s="52">
        <v>134452</v>
      </c>
      <c r="F125" s="133">
        <v>139924</v>
      </c>
      <c r="G125" s="51">
        <v>416584</v>
      </c>
      <c r="H125" s="60">
        <v>597142</v>
      </c>
      <c r="I125" s="52">
        <v>553346</v>
      </c>
      <c r="J125" s="140">
        <f t="shared" si="49"/>
        <v>2.2979422246308978</v>
      </c>
      <c r="K125" s="137">
        <f t="shared" si="49"/>
        <v>4.1708032558744907</v>
      </c>
      <c r="L125" s="64">
        <f t="shared" si="61"/>
        <v>4.3201035999536987</v>
      </c>
      <c r="M125" s="99">
        <f t="shared" si="62"/>
        <v>4.1155654062416325</v>
      </c>
      <c r="O125" s="67">
        <f t="shared" si="50"/>
        <v>-2.7289038083111471E-2</v>
      </c>
      <c r="P125" s="74">
        <f t="shared" si="51"/>
        <v>-7.3342689008644504E-2</v>
      </c>
      <c r="Q125" s="68">
        <f t="shared" si="52"/>
        <v>-4.7345668681246081E-2</v>
      </c>
      <c r="S125" s="144">
        <f t="shared" si="79"/>
        <v>1.2961692855710565E-2</v>
      </c>
      <c r="T125" s="144">
        <f t="shared" si="80"/>
        <v>2.1314398961520299E-2</v>
      </c>
      <c r="U125" s="85">
        <f t="shared" si="81"/>
        <v>2.5650185170717623E-2</v>
      </c>
      <c r="V125" s="20">
        <f t="shared" si="82"/>
        <v>2.6034076734420739E-2</v>
      </c>
      <c r="W125" s="45"/>
      <c r="X125" s="144">
        <f t="shared" si="83"/>
        <v>8.4771469811780846E-3</v>
      </c>
      <c r="Y125" s="144">
        <f t="shared" si="84"/>
        <v>2.4732499081104281E-2</v>
      </c>
      <c r="Z125" s="85">
        <f t="shared" si="85"/>
        <v>2.9278557174166331E-2</v>
      </c>
      <c r="AA125" s="20">
        <f t="shared" si="86"/>
        <v>2.6990823590194245E-2</v>
      </c>
    </row>
    <row r="126" spans="1:27" ht="20.100000000000001" customHeight="1">
      <c r="A126" s="50" t="s">
        <v>60</v>
      </c>
      <c r="B126" s="51">
        <v>799922</v>
      </c>
      <c r="C126" s="60">
        <v>2240</v>
      </c>
      <c r="D126" s="60">
        <v>4096</v>
      </c>
      <c r="E126" s="52">
        <v>2889</v>
      </c>
      <c r="F126" s="133">
        <v>1953345</v>
      </c>
      <c r="G126" s="51">
        <v>7575</v>
      </c>
      <c r="H126" s="60">
        <v>11846</v>
      </c>
      <c r="I126" s="52">
        <v>10871</v>
      </c>
      <c r="J126" s="140">
        <f t="shared" si="49"/>
        <v>2.4419193371353707</v>
      </c>
      <c r="K126" s="137">
        <f t="shared" si="49"/>
        <v>3.3816964285714284</v>
      </c>
      <c r="L126" s="64">
        <f t="shared" si="61"/>
        <v>2.89208984375</v>
      </c>
      <c r="M126" s="99">
        <f t="shared" si="62"/>
        <v>3.7628937348563518</v>
      </c>
      <c r="O126" s="67">
        <f t="shared" si="50"/>
        <v>-0.294677734375</v>
      </c>
      <c r="P126" s="74">
        <f t="shared" si="51"/>
        <v>-8.2306263717710618E-2</v>
      </c>
      <c r="Q126" s="68">
        <f t="shared" si="52"/>
        <v>0.30109849214685269</v>
      </c>
      <c r="S126" s="144">
        <f t="shared" si="79"/>
        <v>0.17027710618195968</v>
      </c>
      <c r="T126" s="144">
        <f t="shared" si="80"/>
        <v>4.7801137026867442E-4</v>
      </c>
      <c r="U126" s="85">
        <f t="shared" si="81"/>
        <v>7.6009346031991097E-4</v>
      </c>
      <c r="V126" s="20">
        <f t="shared" si="82"/>
        <v>5.5939999171259272E-4</v>
      </c>
      <c r="W126" s="45"/>
      <c r="X126" s="144">
        <f t="shared" si="83"/>
        <v>0.11834133293751826</v>
      </c>
      <c r="Y126" s="144">
        <f t="shared" si="84"/>
        <v>4.4972605894457043E-4</v>
      </c>
      <c r="Z126" s="85">
        <f t="shared" si="85"/>
        <v>5.808229672090966E-4</v>
      </c>
      <c r="AA126" s="20">
        <f t="shared" si="86"/>
        <v>5.3025998787196733E-4</v>
      </c>
    </row>
    <row r="127" spans="1:27" ht="20.100000000000001" customHeight="1">
      <c r="A127" s="50" t="s">
        <v>61</v>
      </c>
      <c r="B127" s="51">
        <v>96421</v>
      </c>
      <c r="C127" s="60">
        <v>761052</v>
      </c>
      <c r="D127" s="60">
        <v>792138</v>
      </c>
      <c r="E127" s="52">
        <v>699454</v>
      </c>
      <c r="F127" s="133">
        <v>381383</v>
      </c>
      <c r="G127" s="51">
        <v>1865978</v>
      </c>
      <c r="H127" s="60">
        <v>2133795</v>
      </c>
      <c r="I127" s="52">
        <v>2107478</v>
      </c>
      <c r="J127" s="140">
        <f t="shared" si="49"/>
        <v>3.9553935346034579</v>
      </c>
      <c r="K127" s="137">
        <f t="shared" si="49"/>
        <v>2.4518403473087251</v>
      </c>
      <c r="L127" s="64">
        <f t="shared" si="61"/>
        <v>2.69371624641161</v>
      </c>
      <c r="M127" s="99">
        <f t="shared" si="62"/>
        <v>3.0130330229007196</v>
      </c>
      <c r="O127" s="67">
        <f t="shared" si="50"/>
        <v>-0.11700486531387208</v>
      </c>
      <c r="P127" s="74">
        <f t="shared" si="51"/>
        <v>-1.2333424719806729E-2</v>
      </c>
      <c r="Q127" s="68">
        <f t="shared" si="52"/>
        <v>0.1185413559852424</v>
      </c>
      <c r="S127" s="144">
        <f t="shared" si="79"/>
        <v>2.0524862243032113E-2</v>
      </c>
      <c r="T127" s="144">
        <f t="shared" si="80"/>
        <v>0.16240692382398</v>
      </c>
      <c r="U127" s="85">
        <f t="shared" si="81"/>
        <v>0.14699680504660489</v>
      </c>
      <c r="V127" s="20">
        <f t="shared" si="82"/>
        <v>0.13543598539402554</v>
      </c>
      <c r="W127" s="45"/>
      <c r="X127" s="144">
        <f t="shared" si="83"/>
        <v>2.3105684136550137E-2</v>
      </c>
      <c r="Y127" s="144">
        <f t="shared" si="84"/>
        <v>0.11078269729600945</v>
      </c>
      <c r="Z127" s="85">
        <f t="shared" si="85"/>
        <v>0.10462241628532283</v>
      </c>
      <c r="AA127" s="20">
        <f t="shared" si="86"/>
        <v>0.10279746653669744</v>
      </c>
    </row>
    <row r="128" spans="1:27" ht="20.100000000000001" customHeight="1">
      <c r="A128" s="50" t="s">
        <v>62</v>
      </c>
      <c r="B128" s="51">
        <v>163673</v>
      </c>
      <c r="C128" s="60">
        <v>136938</v>
      </c>
      <c r="D128" s="60">
        <v>150380</v>
      </c>
      <c r="E128" s="52">
        <v>140893</v>
      </c>
      <c r="F128" s="133">
        <v>542745</v>
      </c>
      <c r="G128" s="51">
        <v>486257</v>
      </c>
      <c r="H128" s="60">
        <v>551912</v>
      </c>
      <c r="I128" s="52">
        <v>522828</v>
      </c>
      <c r="J128" s="140">
        <f t="shared" si="49"/>
        <v>3.3160325771507821</v>
      </c>
      <c r="K128" s="137">
        <f t="shared" si="49"/>
        <v>3.5509281572682529</v>
      </c>
      <c r="L128" s="64">
        <f t="shared" si="61"/>
        <v>3.6701157068759143</v>
      </c>
      <c r="M128" s="99">
        <f t="shared" si="62"/>
        <v>3.710816009312031</v>
      </c>
      <c r="O128" s="67">
        <f t="shared" si="50"/>
        <v>-6.3086846655140305E-2</v>
      </c>
      <c r="P128" s="74">
        <f t="shared" si="51"/>
        <v>-5.2696806737305944E-2</v>
      </c>
      <c r="Q128" s="68">
        <f t="shared" si="52"/>
        <v>1.1089651031945747E-2</v>
      </c>
      <c r="S128" s="144">
        <f t="shared" si="79"/>
        <v>3.4840602958938358E-2</v>
      </c>
      <c r="T128" s="144">
        <f t="shared" si="80"/>
        <v>2.9222286170469524E-2</v>
      </c>
      <c r="U128" s="85">
        <f t="shared" si="81"/>
        <v>2.7905970352272515E-2</v>
      </c>
      <c r="V128" s="20">
        <f t="shared" si="82"/>
        <v>2.7281254078353176E-2</v>
      </c>
      <c r="W128" s="45"/>
      <c r="X128" s="144">
        <f t="shared" si="83"/>
        <v>3.2881629586772106E-2</v>
      </c>
      <c r="Y128" s="144">
        <f t="shared" si="84"/>
        <v>2.8868969537189437E-2</v>
      </c>
      <c r="Z128" s="85">
        <f t="shared" si="85"/>
        <v>2.7060878395940142E-2</v>
      </c>
      <c r="AA128" s="20">
        <f t="shared" si="86"/>
        <v>2.5502232447716395E-2</v>
      </c>
    </row>
    <row r="129" spans="1:27" ht="20.100000000000001" customHeight="1">
      <c r="A129" s="50" t="s">
        <v>63</v>
      </c>
      <c r="B129" s="51">
        <v>165899</v>
      </c>
      <c r="C129" s="60">
        <v>173587</v>
      </c>
      <c r="D129" s="60">
        <v>208408</v>
      </c>
      <c r="E129" s="52">
        <v>191863</v>
      </c>
      <c r="F129" s="133">
        <v>464037</v>
      </c>
      <c r="G129" s="51">
        <v>494942</v>
      </c>
      <c r="H129" s="60">
        <v>587850</v>
      </c>
      <c r="I129" s="52">
        <v>569351</v>
      </c>
      <c r="J129" s="140">
        <f t="shared" si="49"/>
        <v>2.7971054677846161</v>
      </c>
      <c r="K129" s="137">
        <f t="shared" si="49"/>
        <v>2.8512619032531239</v>
      </c>
      <c r="L129" s="64">
        <f t="shared" si="61"/>
        <v>2.820669072204522</v>
      </c>
      <c r="M129" s="99">
        <f t="shared" si="62"/>
        <v>2.967487217441612</v>
      </c>
      <c r="O129" s="67">
        <f t="shared" si="50"/>
        <v>-7.9387547502974928E-2</v>
      </c>
      <c r="P129" s="74">
        <f t="shared" si="51"/>
        <v>-3.1468912137450032E-2</v>
      </c>
      <c r="Q129" s="68">
        <f t="shared" si="52"/>
        <v>5.2050822510115599E-2</v>
      </c>
      <c r="S129" s="144">
        <f t="shared" si="79"/>
        <v>3.5314445206508796E-2</v>
      </c>
      <c r="T129" s="144">
        <f t="shared" si="80"/>
        <v>3.7043107022691243E-2</v>
      </c>
      <c r="U129" s="85">
        <f t="shared" si="81"/>
        <v>3.8674208466394536E-2</v>
      </c>
      <c r="V129" s="20">
        <f t="shared" si="82"/>
        <v>3.7150626725494351E-2</v>
      </c>
      <c r="W129" s="45"/>
      <c r="X129" s="144">
        <f t="shared" si="83"/>
        <v>2.8113188971905713E-2</v>
      </c>
      <c r="Y129" s="144">
        <f t="shared" si="84"/>
        <v>2.9384596048335786E-2</v>
      </c>
      <c r="Z129" s="85">
        <f t="shared" si="85"/>
        <v>2.882295975636227E-2</v>
      </c>
      <c r="AA129" s="20">
        <f t="shared" si="86"/>
        <v>2.7771507161704762E-2</v>
      </c>
    </row>
    <row r="130" spans="1:27" ht="20.100000000000001" customHeight="1">
      <c r="A130" s="50" t="s">
        <v>64</v>
      </c>
      <c r="B130" s="51">
        <v>735256</v>
      </c>
      <c r="C130" s="60">
        <v>804376</v>
      </c>
      <c r="D130" s="60">
        <v>920994</v>
      </c>
      <c r="E130" s="52">
        <v>884852</v>
      </c>
      <c r="F130" s="133">
        <v>2044823</v>
      </c>
      <c r="G130" s="51">
        <v>2218498</v>
      </c>
      <c r="H130" s="60">
        <v>2729973</v>
      </c>
      <c r="I130" s="52">
        <v>2781922</v>
      </c>
      <c r="J130" s="140">
        <f t="shared" si="49"/>
        <v>2.7811034524029727</v>
      </c>
      <c r="K130" s="137">
        <f t="shared" si="49"/>
        <v>2.7580360428456343</v>
      </c>
      <c r="L130" s="64">
        <f t="shared" si="61"/>
        <v>2.9641593756311115</v>
      </c>
      <c r="M130" s="99">
        <f t="shared" si="62"/>
        <v>3.143940455579012</v>
      </c>
      <c r="O130" s="67">
        <f t="shared" si="50"/>
        <v>-3.9242383772315564E-2</v>
      </c>
      <c r="P130" s="74">
        <f t="shared" si="51"/>
        <v>1.9029125929084279E-2</v>
      </c>
      <c r="Q130" s="68">
        <f t="shared" si="52"/>
        <v>6.0651624007100682E-2</v>
      </c>
      <c r="S130" s="144">
        <f t="shared" si="79"/>
        <v>0.15651183988304229</v>
      </c>
      <c r="T130" s="144">
        <f t="shared" si="80"/>
        <v>0.17165217588001574</v>
      </c>
      <c r="U130" s="85">
        <f t="shared" si="81"/>
        <v>0.17090857333834866</v>
      </c>
      <c r="V130" s="20">
        <f t="shared" si="82"/>
        <v>0.17133478763131571</v>
      </c>
      <c r="W130" s="45"/>
      <c r="X130" s="144">
        <f t="shared" si="83"/>
        <v>0.12388343044433775</v>
      </c>
      <c r="Y130" s="144">
        <f t="shared" si="84"/>
        <v>0.13171173099886621</v>
      </c>
      <c r="Z130" s="85">
        <f t="shared" si="85"/>
        <v>0.1338537074337936</v>
      </c>
      <c r="AA130" s="20">
        <f t="shared" si="86"/>
        <v>0.13569514543103295</v>
      </c>
    </row>
    <row r="131" spans="1:27" ht="20.100000000000001" customHeight="1">
      <c r="A131" s="50" t="s">
        <v>65</v>
      </c>
      <c r="B131" s="51">
        <v>1343174</v>
      </c>
      <c r="C131" s="60">
        <v>1282802</v>
      </c>
      <c r="D131" s="60">
        <v>1539266</v>
      </c>
      <c r="E131" s="52">
        <v>1477566</v>
      </c>
      <c r="F131" s="133">
        <v>5194196</v>
      </c>
      <c r="G131" s="51">
        <v>5067873</v>
      </c>
      <c r="H131" s="60">
        <v>6146524</v>
      </c>
      <c r="I131" s="52">
        <v>6083064</v>
      </c>
      <c r="J131" s="140">
        <f t="shared" si="49"/>
        <v>3.8671058254552277</v>
      </c>
      <c r="K131" s="137">
        <f t="shared" si="49"/>
        <v>3.9506276104963978</v>
      </c>
      <c r="L131" s="64">
        <f t="shared" si="61"/>
        <v>3.9931525805156483</v>
      </c>
      <c r="M131" s="99">
        <f t="shared" si="62"/>
        <v>4.1169490905989985</v>
      </c>
      <c r="O131" s="67">
        <f t="shared" si="50"/>
        <v>-4.0084040055455003E-2</v>
      </c>
      <c r="P131" s="74">
        <f t="shared" si="51"/>
        <v>-1.0324534647550388E-2</v>
      </c>
      <c r="Q131" s="68">
        <f t="shared" si="52"/>
        <v>3.1002198785843545E-2</v>
      </c>
      <c r="S131" s="144">
        <f t="shared" si="79"/>
        <v>0.28591760423997281</v>
      </c>
      <c r="T131" s="144">
        <f t="shared" si="80"/>
        <v>0.27374729544794468</v>
      </c>
      <c r="U131" s="85">
        <f t="shared" si="81"/>
        <v>0.285641118235544</v>
      </c>
      <c r="V131" s="20">
        <f t="shared" si="82"/>
        <v>0.2861025988767078</v>
      </c>
      <c r="W131" s="45"/>
      <c r="X131" s="144">
        <f t="shared" si="83"/>
        <v>0.31468484992601187</v>
      </c>
      <c r="Y131" s="144">
        <f t="shared" si="84"/>
        <v>0.30087848864971578</v>
      </c>
      <c r="Z131" s="85">
        <f t="shared" si="85"/>
        <v>0.30137112170369112</v>
      </c>
      <c r="AA131" s="20">
        <f t="shared" si="86"/>
        <v>0.29671653416101562</v>
      </c>
    </row>
    <row r="132" spans="1:27" ht="20.100000000000001" customHeight="1" thickBot="1">
      <c r="A132" s="50" t="s">
        <v>66</v>
      </c>
      <c r="B132" s="51">
        <v>277</v>
      </c>
      <c r="C132" s="60">
        <v>360</v>
      </c>
      <c r="D132" s="60">
        <v>418</v>
      </c>
      <c r="E132" s="52">
        <v>389</v>
      </c>
      <c r="F132" s="133">
        <v>2047</v>
      </c>
      <c r="G132" s="51">
        <v>2685</v>
      </c>
      <c r="H132" s="60">
        <v>3121</v>
      </c>
      <c r="I132" s="52">
        <v>2865</v>
      </c>
      <c r="J132" s="140">
        <f t="shared" si="49"/>
        <v>7.3898916967509027</v>
      </c>
      <c r="K132" s="137">
        <f t="shared" si="49"/>
        <v>7.458333333333333</v>
      </c>
      <c r="L132" s="64">
        <f t="shared" si="61"/>
        <v>7.4665071770334928</v>
      </c>
      <c r="M132" s="99">
        <f t="shared" si="62"/>
        <v>7.3650385604113113</v>
      </c>
      <c r="O132" s="67">
        <f t="shared" si="50"/>
        <v>-6.9377990430622011E-2</v>
      </c>
      <c r="P132" s="74">
        <f t="shared" si="51"/>
        <v>-8.2024991989746873E-2</v>
      </c>
      <c r="Q132" s="68">
        <f t="shared" si="52"/>
        <v>-1.3589837150936186E-2</v>
      </c>
      <c r="S132" s="144">
        <f t="shared" si="79"/>
        <v>5.8964197024713452E-5</v>
      </c>
      <c r="T132" s="144">
        <f t="shared" si="80"/>
        <v>7.6823255936036951E-5</v>
      </c>
      <c r="U132" s="85">
        <f t="shared" si="81"/>
        <v>7.75681314486628E-5</v>
      </c>
      <c r="V132" s="20">
        <f t="shared" si="82"/>
        <v>7.5322463404707017E-5</v>
      </c>
      <c r="W132" s="45"/>
      <c r="X132" s="144">
        <f t="shared" si="83"/>
        <v>1.2401532167799335E-4</v>
      </c>
      <c r="Y132" s="144">
        <f t="shared" si="84"/>
        <v>1.5940785059619426E-4</v>
      </c>
      <c r="Z132" s="85">
        <f t="shared" si="85"/>
        <v>1.5302620974671539E-4</v>
      </c>
      <c r="AA132" s="20">
        <f t="shared" si="86"/>
        <v>1.3974748093580961E-4</v>
      </c>
    </row>
    <row r="133" spans="1:27" ht="20.100000000000001" customHeight="1" thickBot="1">
      <c r="A133" s="37" t="s">
        <v>9</v>
      </c>
      <c r="B133" s="38">
        <v>2283125</v>
      </c>
      <c r="C133" s="92">
        <v>2586467</v>
      </c>
      <c r="D133" s="92">
        <v>2850401</v>
      </c>
      <c r="E133" s="39">
        <v>2573396</v>
      </c>
      <c r="F133" s="134">
        <v>8041882</v>
      </c>
      <c r="G133" s="38">
        <v>9406743</v>
      </c>
      <c r="H133" s="92">
        <v>10894979</v>
      </c>
      <c r="I133" s="39">
        <v>10304299</v>
      </c>
      <c r="J133" s="139">
        <f t="shared" si="49"/>
        <v>3.522313495756912</v>
      </c>
      <c r="K133" s="112">
        <f t="shared" si="49"/>
        <v>3.6369081840209057</v>
      </c>
      <c r="L133" s="63">
        <f t="shared" si="61"/>
        <v>3.8222618501747649</v>
      </c>
      <c r="M133" s="98">
        <f t="shared" si="62"/>
        <v>4.0041637587063938</v>
      </c>
      <c r="N133" s="41"/>
      <c r="O133" s="69">
        <f t="shared" si="50"/>
        <v>-9.7181063296006426E-2</v>
      </c>
      <c r="P133" s="82">
        <f t="shared" si="51"/>
        <v>-5.4215799773455274E-2</v>
      </c>
      <c r="Q133" s="70">
        <f t="shared" si="52"/>
        <v>4.7590122200369872E-2</v>
      </c>
      <c r="R133" s="42"/>
      <c r="S133" s="143">
        <f>B133/B189</f>
        <v>2.7416081962368125E-2</v>
      </c>
      <c r="T133" s="143">
        <f>C133/C189</f>
        <v>2.9550128316485832E-2</v>
      </c>
      <c r="U133" s="84">
        <f>D133/D189</f>
        <v>3.0889983861224522E-2</v>
      </c>
      <c r="V133" s="47">
        <f>E133/E189</f>
        <v>2.9494517465666295E-2</v>
      </c>
      <c r="W133" s="49"/>
      <c r="X133" s="143">
        <f>F133/F189</f>
        <v>2.5978968827781071E-2</v>
      </c>
      <c r="Y133" s="143">
        <f>G133/G189</f>
        <v>2.842882258598476E-2</v>
      </c>
      <c r="Z133" s="84">
        <f>H133/H189</f>
        <v>2.9675966233550077E-2</v>
      </c>
      <c r="AA133" s="47">
        <f>I133/I189</f>
        <v>2.8199592886212151E-2</v>
      </c>
    </row>
    <row r="134" spans="1:27" ht="20.100000000000001" customHeight="1">
      <c r="A134" s="50" t="s">
        <v>54</v>
      </c>
      <c r="B134" s="51">
        <v>247880</v>
      </c>
      <c r="C134" s="60">
        <v>302066</v>
      </c>
      <c r="D134" s="60">
        <v>303319</v>
      </c>
      <c r="E134" s="52">
        <v>287123</v>
      </c>
      <c r="F134" s="133">
        <v>889226</v>
      </c>
      <c r="G134" s="51">
        <v>1103579</v>
      </c>
      <c r="H134" s="60">
        <v>1118771</v>
      </c>
      <c r="I134" s="52">
        <v>1086507</v>
      </c>
      <c r="J134" s="140">
        <f t="shared" si="49"/>
        <v>3.5873245118605777</v>
      </c>
      <c r="K134" s="137">
        <f t="shared" si="49"/>
        <v>3.6534366661590512</v>
      </c>
      <c r="L134" s="64">
        <f t="shared" si="61"/>
        <v>3.6884303324223011</v>
      </c>
      <c r="M134" s="99">
        <f t="shared" si="62"/>
        <v>3.7841169115675162</v>
      </c>
      <c r="O134" s="67">
        <f t="shared" si="50"/>
        <v>-5.3395929697776928E-2</v>
      </c>
      <c r="P134" s="74">
        <f t="shared" si="51"/>
        <v>-2.8838788277493786E-2</v>
      </c>
      <c r="Q134" s="68">
        <f t="shared" si="52"/>
        <v>2.5942357729819138E-2</v>
      </c>
      <c r="S134" s="144">
        <f>B134/$B$133</f>
        <v>0.10857049000821242</v>
      </c>
      <c r="T134" s="144">
        <f>C134/$C$133</f>
        <v>0.11678710766462515</v>
      </c>
      <c r="U134" s="85">
        <f>D134/$D$133</f>
        <v>0.10641274683807647</v>
      </c>
      <c r="V134" s="20">
        <f>E134/$E$133</f>
        <v>0.11157357826001128</v>
      </c>
      <c r="W134" s="45"/>
      <c r="X134" s="144">
        <f>F134/$F$133</f>
        <v>0.11057436555274001</v>
      </c>
      <c r="Y134" s="144">
        <f>G134/$G$133</f>
        <v>0.11731786442980317</v>
      </c>
      <c r="Z134" s="85">
        <f>H134/$H$133</f>
        <v>0.10268684317794463</v>
      </c>
      <c r="AA134" s="20">
        <f>I134/$I$133</f>
        <v>0.10544210722146165</v>
      </c>
    </row>
    <row r="135" spans="1:27" ht="20.100000000000001" customHeight="1">
      <c r="A135" s="50" t="s">
        <v>55</v>
      </c>
      <c r="B135" s="51">
        <v>2101</v>
      </c>
      <c r="C135" s="60">
        <v>2482</v>
      </c>
      <c r="D135" s="60">
        <v>2655</v>
      </c>
      <c r="E135" s="52">
        <v>2107</v>
      </c>
      <c r="F135" s="133">
        <v>10740</v>
      </c>
      <c r="G135" s="51">
        <v>15027</v>
      </c>
      <c r="H135" s="60">
        <v>20181</v>
      </c>
      <c r="I135" s="52">
        <v>18153</v>
      </c>
      <c r="J135" s="140">
        <f t="shared" si="49"/>
        <v>5.111851499286054</v>
      </c>
      <c r="K135" s="137">
        <f t="shared" si="49"/>
        <v>6.0543916196615637</v>
      </c>
      <c r="L135" s="64">
        <f t="shared" si="61"/>
        <v>7.6011299435028246</v>
      </c>
      <c r="M135" s="99">
        <f t="shared" si="62"/>
        <v>8.6155671570953967</v>
      </c>
      <c r="O135" s="67">
        <f t="shared" si="50"/>
        <v>-0.20640301318267421</v>
      </c>
      <c r="P135" s="74">
        <f t="shared" si="51"/>
        <v>-0.10049056042812546</v>
      </c>
      <c r="Q135" s="68">
        <f t="shared" si="52"/>
        <v>0.1334587385208007</v>
      </c>
      <c r="S135" s="144">
        <f t="shared" ref="S135:S146" si="87">B135/$B$133</f>
        <v>9.2022994798795512E-4</v>
      </c>
      <c r="T135" s="144">
        <f t="shared" ref="T135:T146" si="88">C135/$C$133</f>
        <v>9.5961015547463009E-4</v>
      </c>
      <c r="U135" s="85">
        <f t="shared" ref="U135:U146" si="89">D135/$D$133</f>
        <v>9.3144789101603598E-4</v>
      </c>
      <c r="V135" s="20">
        <f t="shared" ref="V135:V146" si="90">E135/$E$133</f>
        <v>8.187624446451304E-4</v>
      </c>
      <c r="W135" s="45"/>
      <c r="X135" s="144">
        <f t="shared" ref="X135:X146" si="91">F135/$F$133</f>
        <v>1.3355082802756868E-3</v>
      </c>
      <c r="Y135" s="144">
        <f t="shared" ref="Y135:Y146" si="92">G135/$G$133</f>
        <v>1.5974710906846291E-3</v>
      </c>
      <c r="Z135" s="85">
        <f t="shared" ref="Z135:Z146" si="93">H135/$H$133</f>
        <v>1.8523211472000083E-3</v>
      </c>
      <c r="AA135" s="20">
        <f t="shared" ref="AA135:AA146" si="94">I135/$I$133</f>
        <v>1.7616918918987115E-3</v>
      </c>
    </row>
    <row r="136" spans="1:27" ht="20.100000000000001" customHeight="1">
      <c r="A136" s="50" t="s">
        <v>56</v>
      </c>
      <c r="B136" s="51">
        <v>128750</v>
      </c>
      <c r="C136" s="60">
        <v>172686</v>
      </c>
      <c r="D136" s="60">
        <v>213329</v>
      </c>
      <c r="E136" s="52">
        <v>205496</v>
      </c>
      <c r="F136" s="133">
        <v>780197</v>
      </c>
      <c r="G136" s="51">
        <v>1076299</v>
      </c>
      <c r="H136" s="60">
        <v>1372388</v>
      </c>
      <c r="I136" s="52">
        <v>1354209</v>
      </c>
      <c r="J136" s="140">
        <f t="shared" ref="J136:K199" si="95">F136/B136</f>
        <v>6.0597825242718448</v>
      </c>
      <c r="K136" s="137">
        <f t="shared" si="95"/>
        <v>6.2326940226769976</v>
      </c>
      <c r="L136" s="64">
        <f t="shared" si="61"/>
        <v>6.4331994243633073</v>
      </c>
      <c r="M136" s="99">
        <f t="shared" si="62"/>
        <v>6.5899530891112237</v>
      </c>
      <c r="O136" s="67">
        <f t="shared" ref="O136:O199" si="96">(E136-D136)/D136</f>
        <v>-3.6717933333020827E-2</v>
      </c>
      <c r="P136" s="74">
        <f t="shared" ref="P136:P199" si="97">(I136-H136)/H136</f>
        <v>-1.3246253974823447E-2</v>
      </c>
      <c r="Q136" s="68">
        <f t="shared" ref="Q136:Q199" si="98">(M136-L136)/L136</f>
        <v>2.4366361806579671E-2</v>
      </c>
      <c r="S136" s="144">
        <f t="shared" si="87"/>
        <v>5.6392006569942511E-2</v>
      </c>
      <c r="T136" s="144">
        <f t="shared" si="88"/>
        <v>6.6765205200762276E-2</v>
      </c>
      <c r="U136" s="85">
        <f t="shared" si="89"/>
        <v>7.4841750336180762E-2</v>
      </c>
      <c r="V136" s="20">
        <f t="shared" si="90"/>
        <v>7.9854013917795785E-2</v>
      </c>
      <c r="W136" s="45"/>
      <c r="X136" s="144">
        <f t="shared" si="91"/>
        <v>9.7016718225907822E-2</v>
      </c>
      <c r="Y136" s="144">
        <f t="shared" si="92"/>
        <v>0.11441781709142049</v>
      </c>
      <c r="Z136" s="85">
        <f t="shared" si="93"/>
        <v>0.12596518084156014</v>
      </c>
      <c r="AA136" s="20">
        <f t="shared" si="94"/>
        <v>0.13142174931065179</v>
      </c>
    </row>
    <row r="137" spans="1:27" ht="20.100000000000001" customHeight="1">
      <c r="A137" s="50" t="s">
        <v>57</v>
      </c>
      <c r="B137" s="51">
        <v>18</v>
      </c>
      <c r="C137" s="60">
        <v>4</v>
      </c>
      <c r="D137" s="60">
        <v>20</v>
      </c>
      <c r="E137" s="52">
        <v>16</v>
      </c>
      <c r="F137" s="133">
        <v>44</v>
      </c>
      <c r="G137" s="51">
        <v>13</v>
      </c>
      <c r="H137" s="60">
        <v>127</v>
      </c>
      <c r="I137" s="52">
        <v>126</v>
      </c>
      <c r="J137" s="140">
        <f t="shared" si="95"/>
        <v>2.4444444444444446</v>
      </c>
      <c r="K137" s="137">
        <f t="shared" si="95"/>
        <v>3.25</v>
      </c>
      <c r="L137" s="64">
        <f t="shared" si="61"/>
        <v>6.35</v>
      </c>
      <c r="M137" s="99">
        <f t="shared" si="62"/>
        <v>7.875</v>
      </c>
      <c r="O137" s="67">
        <f t="shared" si="96"/>
        <v>-0.2</v>
      </c>
      <c r="P137" s="74">
        <f t="shared" si="97"/>
        <v>-7.874015748031496E-3</v>
      </c>
      <c r="Q137" s="68">
        <f t="shared" si="98"/>
        <v>0.2401574803149607</v>
      </c>
      <c r="S137" s="144">
        <f t="shared" si="87"/>
        <v>7.883931015603613E-6</v>
      </c>
      <c r="T137" s="144">
        <f t="shared" si="88"/>
        <v>1.5465111288873973E-6</v>
      </c>
      <c r="U137" s="85">
        <f t="shared" si="89"/>
        <v>7.0165566178232469E-6</v>
      </c>
      <c r="V137" s="20">
        <f t="shared" si="90"/>
        <v>6.2174651705372974E-6</v>
      </c>
      <c r="W137" s="45"/>
      <c r="X137" s="144">
        <f t="shared" si="91"/>
        <v>5.4713560830661277E-6</v>
      </c>
      <c r="Y137" s="144">
        <f t="shared" si="92"/>
        <v>1.3819873679976162E-6</v>
      </c>
      <c r="Z137" s="85">
        <f t="shared" si="93"/>
        <v>1.1656745735810965E-5</v>
      </c>
      <c r="AA137" s="20">
        <f t="shared" si="94"/>
        <v>1.2227906041934536E-5</v>
      </c>
    </row>
    <row r="138" spans="1:27" ht="20.100000000000001" customHeight="1">
      <c r="A138" s="50" t="s">
        <v>58</v>
      </c>
      <c r="B138" s="51">
        <v>7</v>
      </c>
      <c r="C138" s="60">
        <v>7623</v>
      </c>
      <c r="D138" s="60">
        <v>6660</v>
      </c>
      <c r="E138" s="52">
        <v>6168</v>
      </c>
      <c r="F138" s="133">
        <v>20</v>
      </c>
      <c r="G138" s="51">
        <v>28776</v>
      </c>
      <c r="H138" s="60">
        <v>29726</v>
      </c>
      <c r="I138" s="52">
        <v>30054</v>
      </c>
      <c r="J138" s="140">
        <f t="shared" si="95"/>
        <v>2.8571428571428572</v>
      </c>
      <c r="K138" s="137">
        <f t="shared" si="95"/>
        <v>3.774891774891775</v>
      </c>
      <c r="L138" s="64">
        <f t="shared" si="61"/>
        <v>4.4633633633633636</v>
      </c>
      <c r="M138" s="99">
        <f t="shared" si="62"/>
        <v>4.8725680933852136</v>
      </c>
      <c r="O138" s="67">
        <f t="shared" si="96"/>
        <v>-7.3873873873873869E-2</v>
      </c>
      <c r="P138" s="74">
        <f t="shared" si="97"/>
        <v>1.1034111552176545E-2</v>
      </c>
      <c r="Q138" s="68">
        <f t="shared" si="98"/>
        <v>9.1680801384159349E-2</v>
      </c>
      <c r="S138" s="144">
        <f t="shared" si="87"/>
        <v>3.0659731727347384E-6</v>
      </c>
      <c r="T138" s="144">
        <f t="shared" si="88"/>
        <v>2.9472635838771574E-3</v>
      </c>
      <c r="U138" s="85">
        <f t="shared" si="89"/>
        <v>2.3365133537351411E-3</v>
      </c>
      <c r="V138" s="20">
        <f t="shared" si="90"/>
        <v>2.3968328232421283E-3</v>
      </c>
      <c r="W138" s="45"/>
      <c r="X138" s="144">
        <f t="shared" si="91"/>
        <v>2.4869800377573309E-6</v>
      </c>
      <c r="Y138" s="144">
        <f t="shared" si="92"/>
        <v>3.0590821924230309E-3</v>
      </c>
      <c r="Z138" s="85">
        <f t="shared" si="93"/>
        <v>2.7284127853757223E-3</v>
      </c>
      <c r="AA138" s="20">
        <f t="shared" si="94"/>
        <v>2.9166467316214329E-3</v>
      </c>
    </row>
    <row r="139" spans="1:27" ht="20.100000000000001" customHeight="1">
      <c r="A139" s="50" t="s">
        <v>59</v>
      </c>
      <c r="B139" s="51">
        <v>8723</v>
      </c>
      <c r="C139" s="60">
        <v>6937</v>
      </c>
      <c r="D139" s="60">
        <v>15421</v>
      </c>
      <c r="E139" s="52">
        <v>17714</v>
      </c>
      <c r="F139" s="133">
        <v>29057</v>
      </c>
      <c r="G139" s="51">
        <v>25362</v>
      </c>
      <c r="H139" s="60">
        <v>45841</v>
      </c>
      <c r="I139" s="52">
        <v>52575</v>
      </c>
      <c r="J139" s="140">
        <f t="shared" si="95"/>
        <v>3.3310787573082656</v>
      </c>
      <c r="K139" s="137">
        <f t="shared" si="95"/>
        <v>3.6560472826870405</v>
      </c>
      <c r="L139" s="64">
        <f t="shared" si="61"/>
        <v>2.9726347188898257</v>
      </c>
      <c r="M139" s="99">
        <f t="shared" si="62"/>
        <v>2.9679914192164389</v>
      </c>
      <c r="O139" s="67">
        <f t="shared" si="96"/>
        <v>0.14869334025030803</v>
      </c>
      <c r="P139" s="74">
        <f t="shared" si="97"/>
        <v>0.14689906415654108</v>
      </c>
      <c r="Q139" s="68">
        <f t="shared" si="98"/>
        <v>-1.5620148832550921E-3</v>
      </c>
      <c r="S139" s="144">
        <f t="shared" si="87"/>
        <v>3.8206405693950178E-3</v>
      </c>
      <c r="T139" s="144">
        <f t="shared" si="88"/>
        <v>2.682036925272969E-3</v>
      </c>
      <c r="U139" s="85">
        <f t="shared" si="89"/>
        <v>5.4101159801726141E-3</v>
      </c>
      <c r="V139" s="20">
        <f t="shared" si="90"/>
        <v>6.8835111269311055E-3</v>
      </c>
      <c r="W139" s="45"/>
      <c r="X139" s="144">
        <f t="shared" si="91"/>
        <v>3.613208947855738E-3</v>
      </c>
      <c r="Y139" s="144">
        <f t="shared" si="92"/>
        <v>2.696151048242734E-3</v>
      </c>
      <c r="Z139" s="85">
        <f t="shared" si="93"/>
        <v>4.2075344982307906E-3</v>
      </c>
      <c r="AA139" s="20">
        <f t="shared" si="94"/>
        <v>5.1022393663072083E-3</v>
      </c>
    </row>
    <row r="140" spans="1:27" ht="20.100000000000001" customHeight="1">
      <c r="A140" s="50" t="s">
        <v>60</v>
      </c>
      <c r="B140" s="51">
        <v>68501</v>
      </c>
      <c r="C140" s="60">
        <v>2</v>
      </c>
      <c r="D140" s="60">
        <v>29</v>
      </c>
      <c r="E140" s="52">
        <v>61</v>
      </c>
      <c r="F140" s="133">
        <v>274717</v>
      </c>
      <c r="G140" s="51">
        <v>12</v>
      </c>
      <c r="H140" s="60">
        <v>105</v>
      </c>
      <c r="I140" s="52">
        <v>375</v>
      </c>
      <c r="J140" s="140">
        <f t="shared" si="95"/>
        <v>4.010408607173618</v>
      </c>
      <c r="K140" s="137">
        <f t="shared" si="95"/>
        <v>6</v>
      </c>
      <c r="L140" s="64">
        <f t="shared" si="61"/>
        <v>3.6206896551724137</v>
      </c>
      <c r="M140" s="99">
        <f t="shared" si="62"/>
        <v>6.1475409836065573</v>
      </c>
      <c r="O140" s="67">
        <f t="shared" si="96"/>
        <v>1.103448275862069</v>
      </c>
      <c r="P140" s="74">
        <f t="shared" si="97"/>
        <v>2.5714285714285716</v>
      </c>
      <c r="Q140" s="68">
        <f t="shared" si="98"/>
        <v>0.69789227166276346</v>
      </c>
      <c r="S140" s="144">
        <f t="shared" si="87"/>
        <v>3.0003175472214618E-2</v>
      </c>
      <c r="T140" s="144">
        <f t="shared" si="88"/>
        <v>7.7325556444369865E-7</v>
      </c>
      <c r="U140" s="85">
        <f t="shared" si="89"/>
        <v>1.0174007095843708E-5</v>
      </c>
      <c r="V140" s="20">
        <f t="shared" si="90"/>
        <v>2.3704085962673447E-5</v>
      </c>
      <c r="W140" s="45"/>
      <c r="X140" s="144">
        <f t="shared" si="91"/>
        <v>3.4160784751629036E-2</v>
      </c>
      <c r="Y140" s="144">
        <f t="shared" si="92"/>
        <v>1.275680647382415E-6</v>
      </c>
      <c r="Z140" s="85">
        <f t="shared" si="93"/>
        <v>9.6374669469303249E-6</v>
      </c>
      <c r="AA140" s="20">
        <f t="shared" si="94"/>
        <v>3.639257750575755E-5</v>
      </c>
    </row>
    <row r="141" spans="1:27" ht="20.100000000000001" customHeight="1">
      <c r="A141" s="50" t="s">
        <v>61</v>
      </c>
      <c r="B141" s="51">
        <v>4331</v>
      </c>
      <c r="C141" s="60">
        <v>76194</v>
      </c>
      <c r="D141" s="60">
        <v>84983</v>
      </c>
      <c r="E141" s="52">
        <v>79185</v>
      </c>
      <c r="F141" s="133">
        <v>15144</v>
      </c>
      <c r="G141" s="51">
        <v>308644</v>
      </c>
      <c r="H141" s="60">
        <v>358156</v>
      </c>
      <c r="I141" s="52">
        <v>333493</v>
      </c>
      <c r="J141" s="140">
        <f t="shared" si="95"/>
        <v>3.4966520434079889</v>
      </c>
      <c r="K141" s="137">
        <f t="shared" si="95"/>
        <v>4.0507651521117145</v>
      </c>
      <c r="L141" s="64">
        <f t="shared" si="61"/>
        <v>4.2144428885777154</v>
      </c>
      <c r="M141" s="99">
        <f t="shared" si="62"/>
        <v>4.2115678474458544</v>
      </c>
      <c r="O141" s="67">
        <f t="shared" si="96"/>
        <v>-6.8225409787839919E-2</v>
      </c>
      <c r="P141" s="74">
        <f t="shared" si="97"/>
        <v>-6.8861054959291484E-2</v>
      </c>
      <c r="Q141" s="68">
        <f t="shared" si="98"/>
        <v>-6.8218770733686563E-4</v>
      </c>
      <c r="S141" s="144">
        <f t="shared" si="87"/>
        <v>1.8969614015877361E-3</v>
      </c>
      <c r="T141" s="144">
        <f t="shared" si="88"/>
        <v>2.9458717238611588E-2</v>
      </c>
      <c r="U141" s="85">
        <f t="shared" si="89"/>
        <v>2.9814401552623649E-2</v>
      </c>
      <c r="V141" s="20">
        <f t="shared" si="90"/>
        <v>3.0770623720562246E-2</v>
      </c>
      <c r="W141" s="45"/>
      <c r="X141" s="144">
        <f t="shared" si="91"/>
        <v>1.8831412845898509E-3</v>
      </c>
      <c r="Y141" s="144">
        <f t="shared" si="92"/>
        <v>3.2810931477558175E-2</v>
      </c>
      <c r="Z141" s="85">
        <f t="shared" si="93"/>
        <v>3.2873491541378828E-2</v>
      </c>
      <c r="AA141" s="20">
        <f t="shared" si="94"/>
        <v>3.2364452933673606E-2</v>
      </c>
    </row>
    <row r="142" spans="1:27" ht="20.100000000000001" customHeight="1">
      <c r="A142" s="50" t="s">
        <v>62</v>
      </c>
      <c r="B142" s="51">
        <v>150470</v>
      </c>
      <c r="C142" s="60">
        <v>150706</v>
      </c>
      <c r="D142" s="60">
        <v>160216</v>
      </c>
      <c r="E142" s="52">
        <v>136488</v>
      </c>
      <c r="F142" s="133">
        <v>473343</v>
      </c>
      <c r="G142" s="51">
        <v>486460</v>
      </c>
      <c r="H142" s="60">
        <v>545865</v>
      </c>
      <c r="I142" s="52">
        <v>483425</v>
      </c>
      <c r="J142" s="140">
        <f t="shared" si="95"/>
        <v>3.1457632750714426</v>
      </c>
      <c r="K142" s="137">
        <f t="shared" si="95"/>
        <v>3.2278741390521946</v>
      </c>
      <c r="L142" s="64">
        <f t="shared" si="61"/>
        <v>3.4070567234233784</v>
      </c>
      <c r="M142" s="99">
        <f t="shared" si="62"/>
        <v>3.5418864662094838</v>
      </c>
      <c r="O142" s="67">
        <f t="shared" si="96"/>
        <v>-0.1481000649123683</v>
      </c>
      <c r="P142" s="74">
        <f t="shared" si="97"/>
        <v>-0.11438725692249915</v>
      </c>
      <c r="Q142" s="68">
        <f t="shared" si="98"/>
        <v>3.9573671274433529E-2</v>
      </c>
      <c r="S142" s="144">
        <f t="shared" si="87"/>
        <v>6.5905283328770867E-2</v>
      </c>
      <c r="T142" s="144">
        <f t="shared" si="88"/>
        <v>5.8267126547526027E-2</v>
      </c>
      <c r="U142" s="85">
        <f t="shared" si="89"/>
        <v>5.6208231754058466E-2</v>
      </c>
      <c r="V142" s="20">
        <f t="shared" si="90"/>
        <v>5.3038086637268417E-2</v>
      </c>
      <c r="W142" s="45"/>
      <c r="X142" s="144">
        <f t="shared" si="91"/>
        <v>5.8859729600608417E-2</v>
      </c>
      <c r="Y142" s="144">
        <f t="shared" si="92"/>
        <v>5.1713967310470794E-2</v>
      </c>
      <c r="Z142" s="85">
        <f t="shared" si="93"/>
        <v>5.0102437095105923E-2</v>
      </c>
      <c r="AA142" s="20">
        <f t="shared" si="94"/>
        <v>4.6914884748588917E-2</v>
      </c>
    </row>
    <row r="143" spans="1:27" ht="20.100000000000001" customHeight="1">
      <c r="A143" s="50" t="s">
        <v>63</v>
      </c>
      <c r="B143" s="51">
        <v>301626</v>
      </c>
      <c r="C143" s="60">
        <v>350399</v>
      </c>
      <c r="D143" s="60">
        <v>357487</v>
      </c>
      <c r="E143" s="52">
        <v>290672</v>
      </c>
      <c r="F143" s="133">
        <v>778526</v>
      </c>
      <c r="G143" s="51">
        <v>910136</v>
      </c>
      <c r="H143" s="60">
        <v>995116</v>
      </c>
      <c r="I143" s="52">
        <v>902236</v>
      </c>
      <c r="J143" s="140">
        <f t="shared" si="95"/>
        <v>2.5810971202747774</v>
      </c>
      <c r="K143" s="137">
        <f t="shared" si="95"/>
        <v>2.5974275040739272</v>
      </c>
      <c r="L143" s="64">
        <f t="shared" si="61"/>
        <v>2.7836424821042445</v>
      </c>
      <c r="M143" s="99">
        <f t="shared" si="62"/>
        <v>3.1039659822755548</v>
      </c>
      <c r="O143" s="67">
        <f t="shared" si="96"/>
        <v>-0.18690190132788045</v>
      </c>
      <c r="P143" s="74">
        <f t="shared" si="97"/>
        <v>-9.3335852302646127E-2</v>
      </c>
      <c r="Q143" s="68">
        <f t="shared" si="98"/>
        <v>0.11507350610958038</v>
      </c>
      <c r="S143" s="144">
        <f t="shared" si="87"/>
        <v>0.13211103202846974</v>
      </c>
      <c r="T143" s="144">
        <f t="shared" si="88"/>
        <v>0.13547398826275378</v>
      </c>
      <c r="U143" s="85">
        <f t="shared" si="89"/>
        <v>0.12541638878178896</v>
      </c>
      <c r="V143" s="20">
        <f t="shared" si="90"/>
        <v>0.11295268975315109</v>
      </c>
      <c r="W143" s="45"/>
      <c r="X143" s="144">
        <f t="shared" si="91"/>
        <v>9.6808931043753196E-2</v>
      </c>
      <c r="Y143" s="144">
        <f t="shared" si="92"/>
        <v>9.6753573473836799E-2</v>
      </c>
      <c r="Z143" s="85">
        <f t="shared" si="93"/>
        <v>9.1337119603443012E-2</v>
      </c>
      <c r="AA143" s="20">
        <f t="shared" si="94"/>
        <v>8.7559182822625786E-2</v>
      </c>
    </row>
    <row r="144" spans="1:27" ht="20.100000000000001" customHeight="1">
      <c r="A144" s="50" t="s">
        <v>64</v>
      </c>
      <c r="B144" s="51">
        <v>532064</v>
      </c>
      <c r="C144" s="60">
        <v>603892</v>
      </c>
      <c r="D144" s="60">
        <v>675573</v>
      </c>
      <c r="E144" s="52">
        <v>589814</v>
      </c>
      <c r="F144" s="133">
        <v>1444348</v>
      </c>
      <c r="G144" s="51">
        <v>1687575</v>
      </c>
      <c r="H144" s="60">
        <v>2001136</v>
      </c>
      <c r="I144" s="52">
        <v>1876786</v>
      </c>
      <c r="J144" s="140">
        <f t="shared" si="95"/>
        <v>2.7146132796054609</v>
      </c>
      <c r="K144" s="137">
        <f t="shared" si="95"/>
        <v>2.7944980228252736</v>
      </c>
      <c r="L144" s="64">
        <f t="shared" si="61"/>
        <v>2.9621314054883778</v>
      </c>
      <c r="M144" s="99">
        <f t="shared" si="62"/>
        <v>3.181996358173933</v>
      </c>
      <c r="O144" s="67">
        <f t="shared" si="96"/>
        <v>-0.12694261019904585</v>
      </c>
      <c r="P144" s="74">
        <f t="shared" si="97"/>
        <v>-6.2139704647760072E-2</v>
      </c>
      <c r="Q144" s="68">
        <f t="shared" si="98"/>
        <v>7.4225252896673977E-2</v>
      </c>
      <c r="S144" s="144">
        <f t="shared" si="87"/>
        <v>0.23304199288256228</v>
      </c>
      <c r="T144" s="144">
        <f t="shared" si="88"/>
        <v>0.23348142466151703</v>
      </c>
      <c r="U144" s="85">
        <f t="shared" si="89"/>
        <v>0.23700981019863521</v>
      </c>
      <c r="V144" s="20">
        <f t="shared" si="90"/>
        <v>0.22919675013095536</v>
      </c>
      <c r="W144" s="45"/>
      <c r="X144" s="144">
        <f t="shared" si="91"/>
        <v>0.17960323217873628</v>
      </c>
      <c r="Y144" s="144">
        <f t="shared" si="92"/>
        <v>0.17940056404219823</v>
      </c>
      <c r="Z144" s="85">
        <f t="shared" si="93"/>
        <v>0.18367506720297488</v>
      </c>
      <c r="AA144" s="20">
        <f t="shared" si="94"/>
        <v>0.18213621324458851</v>
      </c>
    </row>
    <row r="145" spans="1:27" ht="20.100000000000001" customHeight="1">
      <c r="A145" s="50" t="s">
        <v>65</v>
      </c>
      <c r="B145" s="51">
        <v>838467</v>
      </c>
      <c r="C145" s="60">
        <v>913105</v>
      </c>
      <c r="D145" s="60">
        <v>1030327</v>
      </c>
      <c r="E145" s="52">
        <v>958324</v>
      </c>
      <c r="F145" s="133">
        <v>3345087</v>
      </c>
      <c r="G145" s="51">
        <v>3762245</v>
      </c>
      <c r="H145" s="60">
        <v>4404903</v>
      </c>
      <c r="I145" s="52">
        <v>4164688</v>
      </c>
      <c r="J145" s="140">
        <f t="shared" si="95"/>
        <v>3.989527315922988</v>
      </c>
      <c r="K145" s="137">
        <f t="shared" si="95"/>
        <v>4.1202764194698309</v>
      </c>
      <c r="L145" s="64">
        <f t="shared" si="61"/>
        <v>4.2752475670345431</v>
      </c>
      <c r="M145" s="99">
        <f t="shared" si="62"/>
        <v>4.3458037156535783</v>
      </c>
      <c r="O145" s="67">
        <f t="shared" si="96"/>
        <v>-6.9883638883577737E-2</v>
      </c>
      <c r="P145" s="74">
        <f t="shared" si="97"/>
        <v>-5.4533550455027044E-2</v>
      </c>
      <c r="Q145" s="68">
        <f t="shared" si="98"/>
        <v>1.6503406530905363E-2</v>
      </c>
      <c r="S145" s="144">
        <f t="shared" si="87"/>
        <v>0.36724533260333975</v>
      </c>
      <c r="T145" s="144">
        <f t="shared" si="88"/>
        <v>0.35303176108568174</v>
      </c>
      <c r="U145" s="85">
        <f t="shared" si="89"/>
        <v>0.36146738651859861</v>
      </c>
      <c r="V145" s="20">
        <f t="shared" si="90"/>
        <v>0.37239663075562407</v>
      </c>
      <c r="W145" s="45"/>
      <c r="X145" s="144">
        <f t="shared" si="91"/>
        <v>0.41595822967807783</v>
      </c>
      <c r="Y145" s="144">
        <f t="shared" si="92"/>
        <v>0.39995192810093783</v>
      </c>
      <c r="Z145" s="85">
        <f t="shared" si="93"/>
        <v>0.40430578158984976</v>
      </c>
      <c r="AA145" s="20">
        <f t="shared" si="94"/>
        <v>0.40416994887279573</v>
      </c>
    </row>
    <row r="146" spans="1:27" ht="20.100000000000001" customHeight="1" thickBot="1">
      <c r="A146" s="50" t="s">
        <v>66</v>
      </c>
      <c r="B146" s="51">
        <v>187</v>
      </c>
      <c r="C146" s="60">
        <v>371</v>
      </c>
      <c r="D146" s="60">
        <v>382</v>
      </c>
      <c r="E146" s="52">
        <v>228</v>
      </c>
      <c r="F146" s="133">
        <v>1433</v>
      </c>
      <c r="G146" s="51">
        <v>2615</v>
      </c>
      <c r="H146" s="60">
        <v>2664</v>
      </c>
      <c r="I146" s="52">
        <v>1672</v>
      </c>
      <c r="J146" s="140">
        <f t="shared" si="95"/>
        <v>7.6631016042780749</v>
      </c>
      <c r="K146" s="137">
        <f t="shared" si="95"/>
        <v>7.0485175202156336</v>
      </c>
      <c r="L146" s="64">
        <f t="shared" si="61"/>
        <v>6.9738219895287958</v>
      </c>
      <c r="M146" s="99">
        <f t="shared" si="62"/>
        <v>7.333333333333333</v>
      </c>
      <c r="O146" s="67">
        <f t="shared" si="96"/>
        <v>-0.40314136125654448</v>
      </c>
      <c r="P146" s="74">
        <f t="shared" si="97"/>
        <v>-0.37237237237237236</v>
      </c>
      <c r="Q146" s="68">
        <f t="shared" si="98"/>
        <v>5.1551551551551507E-2</v>
      </c>
      <c r="S146" s="144">
        <f t="shared" si="87"/>
        <v>8.1905283328770868E-5</v>
      </c>
      <c r="T146" s="144">
        <f t="shared" si="88"/>
        <v>1.4343890720430611E-4</v>
      </c>
      <c r="U146" s="85">
        <f t="shared" si="89"/>
        <v>1.3401623140042401E-4</v>
      </c>
      <c r="V146" s="20">
        <f t="shared" si="90"/>
        <v>8.8598878680156489E-5</v>
      </c>
      <c r="W146" s="45"/>
      <c r="X146" s="144">
        <f t="shared" si="91"/>
        <v>1.7819211970531275E-4</v>
      </c>
      <c r="Y146" s="144">
        <f t="shared" si="92"/>
        <v>2.7799207440875126E-4</v>
      </c>
      <c r="Z146" s="85">
        <f t="shared" si="93"/>
        <v>2.4451630425354653E-4</v>
      </c>
      <c r="AA146" s="20">
        <f t="shared" si="94"/>
        <v>1.6226237223900434E-4</v>
      </c>
    </row>
    <row r="147" spans="1:27" s="3" customFormat="1" ht="20.100000000000001" customHeight="1" thickBot="1">
      <c r="A147" s="37" t="s">
        <v>10</v>
      </c>
      <c r="B147" s="38">
        <v>2885145</v>
      </c>
      <c r="C147" s="92">
        <v>3186762</v>
      </c>
      <c r="D147" s="92">
        <v>3392477</v>
      </c>
      <c r="E147" s="39">
        <v>2974439</v>
      </c>
      <c r="F147" s="134">
        <v>10454464</v>
      </c>
      <c r="G147" s="38">
        <v>11829047</v>
      </c>
      <c r="H147" s="92">
        <v>13217812</v>
      </c>
      <c r="I147" s="39">
        <v>12238177</v>
      </c>
      <c r="J147" s="139">
        <f t="shared" si="95"/>
        <v>3.6235489030880599</v>
      </c>
      <c r="K147" s="112">
        <f t="shared" si="95"/>
        <v>3.7119329902892026</v>
      </c>
      <c r="L147" s="63">
        <f t="shared" si="61"/>
        <v>3.896212708295443</v>
      </c>
      <c r="M147" s="98">
        <f t="shared" si="62"/>
        <v>4.1144488086661051</v>
      </c>
      <c r="N147" s="41"/>
      <c r="O147" s="69">
        <f t="shared" si="96"/>
        <v>-0.1232250063891369</v>
      </c>
      <c r="P147" s="82">
        <f t="shared" si="97"/>
        <v>-7.4114762715644614E-2</v>
      </c>
      <c r="Q147" s="70">
        <f t="shared" si="98"/>
        <v>5.601236808914839E-2</v>
      </c>
      <c r="R147" s="42"/>
      <c r="S147" s="143">
        <f>B147/B189</f>
        <v>3.4645221699782791E-2</v>
      </c>
      <c r="T147" s="143">
        <f>C147/C189</f>
        <v>3.6408439007379959E-2</v>
      </c>
      <c r="U147" s="84">
        <f>D147/D189</f>
        <v>3.6764497268831783E-2</v>
      </c>
      <c r="V147" s="47">
        <f>E147/E189</f>
        <v>3.4091000000022922E-2</v>
      </c>
      <c r="W147" s="49"/>
      <c r="X147" s="143">
        <f>F147/F189</f>
        <v>3.3772715686099276E-2</v>
      </c>
      <c r="Y147" s="143">
        <f>G147/G189</f>
        <v>3.5749448935117632E-2</v>
      </c>
      <c r="Z147" s="84">
        <f>H147/H189</f>
        <v>3.6002946182219622E-2</v>
      </c>
      <c r="AA147" s="47">
        <f>I147/I189</f>
        <v>3.3492002616520071E-2</v>
      </c>
    </row>
    <row r="148" spans="1:27" ht="20.100000000000001" customHeight="1">
      <c r="A148" s="50" t="s">
        <v>54</v>
      </c>
      <c r="B148" s="51">
        <v>206639</v>
      </c>
      <c r="C148" s="60">
        <v>250437</v>
      </c>
      <c r="D148" s="60">
        <v>255925</v>
      </c>
      <c r="E148" s="52">
        <v>233165</v>
      </c>
      <c r="F148" s="133">
        <v>799557</v>
      </c>
      <c r="G148" s="51">
        <v>968769</v>
      </c>
      <c r="H148" s="60">
        <v>985890</v>
      </c>
      <c r="I148" s="52">
        <v>924460</v>
      </c>
      <c r="J148" s="140">
        <f t="shared" si="95"/>
        <v>3.869342186131369</v>
      </c>
      <c r="K148" s="137">
        <f t="shared" si="95"/>
        <v>3.868314186801471</v>
      </c>
      <c r="L148" s="64">
        <f t="shared" si="61"/>
        <v>3.8522614047084107</v>
      </c>
      <c r="M148" s="99">
        <f t="shared" si="62"/>
        <v>3.9648317714922907</v>
      </c>
      <c r="O148" s="67">
        <f t="shared" si="96"/>
        <v>-8.8932304386050598E-2</v>
      </c>
      <c r="P148" s="74">
        <f t="shared" si="97"/>
        <v>-6.2309182566006351E-2</v>
      </c>
      <c r="Q148" s="68">
        <f t="shared" si="98"/>
        <v>2.9221892015503237E-2</v>
      </c>
      <c r="S148" s="144">
        <f>B148/$B$147</f>
        <v>7.1621703588554478E-2</v>
      </c>
      <c r="T148" s="144">
        <f>C148/$C$147</f>
        <v>7.8586665712720313E-2</v>
      </c>
      <c r="U148" s="85">
        <f>D148/$D$147</f>
        <v>7.5438978657777198E-2</v>
      </c>
      <c r="V148" s="20">
        <f>E148/$E$147</f>
        <v>7.8389571949534012E-2</v>
      </c>
      <c r="W148" s="45"/>
      <c r="X148" s="144">
        <f>F148/$F$147</f>
        <v>7.6479961096044713E-2</v>
      </c>
      <c r="Y148" s="144">
        <f>G148/$G$147</f>
        <v>8.1897468156141406E-2</v>
      </c>
      <c r="Z148" s="85">
        <f>H148/$H$147</f>
        <v>7.4587987784967738E-2</v>
      </c>
      <c r="AA148" s="20">
        <f>I148/$I$147</f>
        <v>7.5539028402677955E-2</v>
      </c>
    </row>
    <row r="149" spans="1:27" ht="20.100000000000001" customHeight="1">
      <c r="A149" s="50" t="s">
        <v>55</v>
      </c>
      <c r="B149" s="51">
        <v>710</v>
      </c>
      <c r="C149" s="60">
        <v>713</v>
      </c>
      <c r="D149" s="60">
        <v>845</v>
      </c>
      <c r="E149" s="52">
        <v>753</v>
      </c>
      <c r="F149" s="133">
        <v>4306</v>
      </c>
      <c r="G149" s="51">
        <v>4798</v>
      </c>
      <c r="H149" s="60">
        <v>7304</v>
      </c>
      <c r="I149" s="52">
        <v>6997</v>
      </c>
      <c r="J149" s="140">
        <f t="shared" si="95"/>
        <v>6.0647887323943666</v>
      </c>
      <c r="K149" s="137">
        <f t="shared" si="95"/>
        <v>6.7293127629733522</v>
      </c>
      <c r="L149" s="64">
        <f t="shared" si="61"/>
        <v>8.6437869822485212</v>
      </c>
      <c r="M149" s="99">
        <f t="shared" si="62"/>
        <v>9.2921646746347939</v>
      </c>
      <c r="O149" s="67">
        <f t="shared" si="96"/>
        <v>-0.10887573964497041</v>
      </c>
      <c r="P149" s="74">
        <f t="shared" si="97"/>
        <v>-4.2031763417305586E-2</v>
      </c>
      <c r="Q149" s="68">
        <f t="shared" si="98"/>
        <v>7.501083653702087E-2</v>
      </c>
      <c r="S149" s="144">
        <f t="shared" ref="S149:S160" si="99">B149/$B$147</f>
        <v>2.4608815154870901E-4</v>
      </c>
      <c r="T149" s="144">
        <f t="shared" ref="T149:T160" si="100">C149/$C$147</f>
        <v>2.2373807645503492E-4</v>
      </c>
      <c r="U149" s="85">
        <f t="shared" ref="U149:U160" si="101">D149/$D$147</f>
        <v>2.4908053908692673E-4</v>
      </c>
      <c r="V149" s="20">
        <f t="shared" ref="V149:V160" si="102">E149/$E$147</f>
        <v>2.5315698187120325E-4</v>
      </c>
      <c r="W149" s="45"/>
      <c r="X149" s="144">
        <f t="shared" ref="X149:X160" si="103">F149/$F$147</f>
        <v>4.1188146996345293E-4</v>
      </c>
      <c r="Y149" s="144">
        <f t="shared" ref="Y149:Y160" si="104">G149/$G$147</f>
        <v>4.056117115774415E-4</v>
      </c>
      <c r="Z149" s="85">
        <f t="shared" ref="Z149:Z160" si="105">H149/$H$147</f>
        <v>5.5258767487387477E-4</v>
      </c>
      <c r="AA149" s="20">
        <f t="shared" ref="AA149:AA160" si="106">I149/$I$147</f>
        <v>5.7173547988397292E-4</v>
      </c>
    </row>
    <row r="150" spans="1:27" ht="20.100000000000001" customHeight="1">
      <c r="A150" s="50" t="s">
        <v>56</v>
      </c>
      <c r="B150" s="51">
        <v>75179</v>
      </c>
      <c r="C150" s="60">
        <v>97874</v>
      </c>
      <c r="D150" s="60">
        <v>115135</v>
      </c>
      <c r="E150" s="52">
        <v>111906</v>
      </c>
      <c r="F150" s="133">
        <v>482010</v>
      </c>
      <c r="G150" s="51">
        <v>629124</v>
      </c>
      <c r="H150" s="60">
        <v>762028</v>
      </c>
      <c r="I150" s="52">
        <v>760487</v>
      </c>
      <c r="J150" s="140">
        <f t="shared" si="95"/>
        <v>6.4114978916984793</v>
      </c>
      <c r="K150" s="137">
        <f t="shared" si="95"/>
        <v>6.4278970921797409</v>
      </c>
      <c r="L150" s="64">
        <f t="shared" si="61"/>
        <v>6.6185608199070654</v>
      </c>
      <c r="M150" s="99">
        <f t="shared" si="62"/>
        <v>6.7957660893964578</v>
      </c>
      <c r="O150" s="67">
        <f t="shared" si="96"/>
        <v>-2.8045338081382723E-2</v>
      </c>
      <c r="P150" s="74">
        <f t="shared" si="97"/>
        <v>-2.0222354034234963E-3</v>
      </c>
      <c r="Q150" s="68">
        <f t="shared" si="98"/>
        <v>2.6773988229646675E-2</v>
      </c>
      <c r="S150" s="144">
        <f t="shared" si="99"/>
        <v>2.6057269218704777E-2</v>
      </c>
      <c r="T150" s="144">
        <f t="shared" si="100"/>
        <v>3.0712679516073055E-2</v>
      </c>
      <c r="U150" s="85">
        <f t="shared" si="101"/>
        <v>3.3938328837601554E-2</v>
      </c>
      <c r="V150" s="20">
        <f t="shared" si="102"/>
        <v>3.7622556724141928E-2</v>
      </c>
      <c r="W150" s="45"/>
      <c r="X150" s="144">
        <f t="shared" si="103"/>
        <v>4.610566357108313E-2</v>
      </c>
      <c r="Y150" s="144">
        <f t="shared" si="104"/>
        <v>5.3184673287712862E-2</v>
      </c>
      <c r="Z150" s="85">
        <f t="shared" si="105"/>
        <v>5.7651599220809015E-2</v>
      </c>
      <c r="AA150" s="20">
        <f t="shared" si="106"/>
        <v>6.2140545932617253E-2</v>
      </c>
    </row>
    <row r="151" spans="1:27" ht="20.100000000000001" customHeight="1">
      <c r="A151" s="50" t="s">
        <v>57</v>
      </c>
      <c r="B151" s="51">
        <v>9</v>
      </c>
      <c r="C151" s="60">
        <v>0</v>
      </c>
      <c r="D151" s="60">
        <v>4</v>
      </c>
      <c r="E151" s="52">
        <v>1</v>
      </c>
      <c r="F151" s="133">
        <v>125</v>
      </c>
      <c r="G151" s="51">
        <v>0</v>
      </c>
      <c r="H151" s="60">
        <v>12</v>
      </c>
      <c r="I151" s="52">
        <v>8</v>
      </c>
      <c r="J151" s="140">
        <f t="shared" si="95"/>
        <v>13.888888888888889</v>
      </c>
      <c r="K151" s="137"/>
      <c r="L151" s="64">
        <f t="shared" ref="L151:L202" si="107">H151/D151</f>
        <v>3</v>
      </c>
      <c r="M151" s="99">
        <f t="shared" ref="M151:M202" si="108">I151/E151</f>
        <v>8</v>
      </c>
      <c r="O151" s="67">
        <f t="shared" si="96"/>
        <v>-0.75</v>
      </c>
      <c r="P151" s="74">
        <f t="shared" si="97"/>
        <v>-0.33333333333333331</v>
      </c>
      <c r="Q151" s="68">
        <f t="shared" si="98"/>
        <v>1.6666666666666667</v>
      </c>
      <c r="S151" s="144">
        <f t="shared" si="99"/>
        <v>3.1194272731526492E-6</v>
      </c>
      <c r="T151" s="144">
        <f t="shared" si="100"/>
        <v>0</v>
      </c>
      <c r="U151" s="85">
        <f t="shared" si="101"/>
        <v>1.1790794749677006E-6</v>
      </c>
      <c r="V151" s="20">
        <f t="shared" si="102"/>
        <v>3.361978510905754E-7</v>
      </c>
      <c r="W151" s="45"/>
      <c r="X151" s="144">
        <f t="shared" si="103"/>
        <v>1.1956614896756065E-5</v>
      </c>
      <c r="Y151" s="144">
        <f t="shared" si="104"/>
        <v>0</v>
      </c>
      <c r="Z151" s="85">
        <f t="shared" si="105"/>
        <v>9.0786584042805264E-7</v>
      </c>
      <c r="AA151" s="20">
        <f t="shared" si="106"/>
        <v>6.5369213078058927E-7</v>
      </c>
    </row>
    <row r="152" spans="1:27" ht="20.100000000000001" customHeight="1">
      <c r="A152" s="50" t="s">
        <v>58</v>
      </c>
      <c r="B152" s="51">
        <v>10</v>
      </c>
      <c r="C152" s="60">
        <v>4765</v>
      </c>
      <c r="D152" s="60">
        <v>4088</v>
      </c>
      <c r="E152" s="52">
        <v>3940</v>
      </c>
      <c r="F152" s="133">
        <v>87</v>
      </c>
      <c r="G152" s="51">
        <v>16821</v>
      </c>
      <c r="H152" s="60">
        <v>15934</v>
      </c>
      <c r="I152" s="52">
        <v>17688</v>
      </c>
      <c r="J152" s="140">
        <f t="shared" si="95"/>
        <v>8.6999999999999993</v>
      </c>
      <c r="K152" s="137">
        <f t="shared" si="95"/>
        <v>3.5301154249737672</v>
      </c>
      <c r="L152" s="64"/>
      <c r="M152" s="99"/>
      <c r="O152" s="67">
        <f t="shared" ref="O152:O154" si="109">(E152-D152)/D152</f>
        <v>-3.6203522504892366E-2</v>
      </c>
      <c r="P152" s="74">
        <f t="shared" ref="P152:P154" si="110">(I152-H152)/H152</f>
        <v>0.11007907618928078</v>
      </c>
      <c r="Q152" s="68"/>
      <c r="S152" s="144">
        <f t="shared" si="99"/>
        <v>3.4660303035029434E-6</v>
      </c>
      <c r="T152" s="144">
        <f t="shared" si="100"/>
        <v>1.4952481547100161E-3</v>
      </c>
      <c r="U152" s="85">
        <f t="shared" si="101"/>
        <v>1.2050192234169901E-3</v>
      </c>
      <c r="V152" s="20">
        <f t="shared" si="102"/>
        <v>1.3246195332968671E-3</v>
      </c>
      <c r="W152" s="45"/>
      <c r="X152" s="144">
        <f t="shared" si="103"/>
        <v>8.3218039681422216E-6</v>
      </c>
      <c r="Y152" s="144">
        <f t="shared" si="104"/>
        <v>1.4220080451113263E-3</v>
      </c>
      <c r="Z152" s="85">
        <f t="shared" si="105"/>
        <v>1.2054945251150492E-3</v>
      </c>
      <c r="AA152" s="20">
        <f t="shared" si="106"/>
        <v>1.4453133011558829E-3</v>
      </c>
    </row>
    <row r="153" spans="1:27" ht="20.100000000000001" customHeight="1">
      <c r="A153" s="50" t="s">
        <v>59</v>
      </c>
      <c r="B153" s="51">
        <v>6396</v>
      </c>
      <c r="C153" s="60">
        <v>3087</v>
      </c>
      <c r="D153" s="60">
        <v>4447</v>
      </c>
      <c r="E153" s="52">
        <v>4955</v>
      </c>
      <c r="F153" s="133">
        <v>20096</v>
      </c>
      <c r="G153" s="51">
        <v>14162</v>
      </c>
      <c r="H153" s="60">
        <v>17661</v>
      </c>
      <c r="I153" s="52">
        <v>20611</v>
      </c>
      <c r="J153" s="140">
        <f t="shared" si="95"/>
        <v>3.1419637273295811</v>
      </c>
      <c r="K153" s="137">
        <f t="shared" si="95"/>
        <v>4.5876255264010366</v>
      </c>
      <c r="L153" s="64">
        <f t="shared" si="107"/>
        <v>3.9714414211828197</v>
      </c>
      <c r="M153" s="99">
        <f t="shared" si="108"/>
        <v>4.1596367305751762</v>
      </c>
      <c r="O153" s="67">
        <f t="shared" si="109"/>
        <v>0.11423431526872048</v>
      </c>
      <c r="P153" s="74">
        <f t="shared" si="110"/>
        <v>0.16703470924636205</v>
      </c>
      <c r="Q153" s="68">
        <f t="shared" ref="Q152:Q154" si="111">(M153-L153)/L153</f>
        <v>4.7387154796886329E-2</v>
      </c>
      <c r="S153" s="144">
        <f t="shared" si="99"/>
        <v>2.2168729821204825E-3</v>
      </c>
      <c r="T153" s="144">
        <f t="shared" si="100"/>
        <v>9.6869486958862949E-4</v>
      </c>
      <c r="U153" s="85">
        <f t="shared" si="101"/>
        <v>1.3108416062953411E-3</v>
      </c>
      <c r="V153" s="20">
        <f t="shared" si="102"/>
        <v>1.665860352153801E-3</v>
      </c>
      <c r="W153" s="45"/>
      <c r="X153" s="144">
        <f t="shared" si="103"/>
        <v>1.9222410637216791E-3</v>
      </c>
      <c r="Y153" s="144">
        <f t="shared" si="104"/>
        <v>1.1972223966985676E-3</v>
      </c>
      <c r="Z153" s="85">
        <f t="shared" si="105"/>
        <v>1.3361515506499866E-3</v>
      </c>
      <c r="AA153" s="20">
        <f t="shared" si="106"/>
        <v>1.6841560634398409E-3</v>
      </c>
    </row>
    <row r="154" spans="1:27" ht="20.100000000000001" customHeight="1">
      <c r="A154" s="50" t="s">
        <v>60</v>
      </c>
      <c r="B154" s="51">
        <v>41495</v>
      </c>
      <c r="C154" s="60">
        <v>0</v>
      </c>
      <c r="D154" s="60">
        <v>0</v>
      </c>
      <c r="E154" s="52">
        <v>28</v>
      </c>
      <c r="F154" s="133">
        <v>164957</v>
      </c>
      <c r="G154" s="51">
        <v>0</v>
      </c>
      <c r="H154" s="60">
        <v>0</v>
      </c>
      <c r="I154" s="52">
        <v>90</v>
      </c>
      <c r="J154" s="140">
        <f t="shared" si="95"/>
        <v>3.9753464272803951</v>
      </c>
      <c r="K154" s="137"/>
      <c r="L154" s="64"/>
      <c r="M154" s="99">
        <f t="shared" si="108"/>
        <v>3.2142857142857144</v>
      </c>
      <c r="O154" s="67"/>
      <c r="P154" s="74"/>
      <c r="Q154" s="68"/>
      <c r="S154" s="144">
        <f t="shared" si="99"/>
        <v>1.4382292744385464E-2</v>
      </c>
      <c r="T154" s="144">
        <f t="shared" si="100"/>
        <v>0</v>
      </c>
      <c r="U154" s="85">
        <f t="shared" si="101"/>
        <v>0</v>
      </c>
      <c r="V154" s="20">
        <f t="shared" si="102"/>
        <v>9.4135398305361105E-6</v>
      </c>
      <c r="W154" s="45"/>
      <c r="X154" s="144">
        <f t="shared" si="103"/>
        <v>1.5778618588193523E-2</v>
      </c>
      <c r="Y154" s="144">
        <f t="shared" si="104"/>
        <v>0</v>
      </c>
      <c r="Z154" s="85">
        <f t="shared" si="105"/>
        <v>0</v>
      </c>
      <c r="AA154" s="20">
        <f t="shared" si="106"/>
        <v>7.3540364712816292E-6</v>
      </c>
    </row>
    <row r="155" spans="1:27" ht="20.100000000000001" customHeight="1">
      <c r="A155" s="50" t="s">
        <v>61</v>
      </c>
      <c r="B155" s="51">
        <v>2552</v>
      </c>
      <c r="C155" s="60">
        <v>47030</v>
      </c>
      <c r="D155" s="60">
        <v>49220</v>
      </c>
      <c r="E155" s="52">
        <v>46264</v>
      </c>
      <c r="F155" s="133">
        <v>10125</v>
      </c>
      <c r="G155" s="51">
        <v>189134</v>
      </c>
      <c r="H155" s="60">
        <v>206520</v>
      </c>
      <c r="I155" s="52">
        <v>193306</v>
      </c>
      <c r="J155" s="140">
        <f t="shared" si="95"/>
        <v>3.967476489028213</v>
      </c>
      <c r="K155" s="137">
        <f t="shared" si="95"/>
        <v>4.0215607059323837</v>
      </c>
      <c r="L155" s="64">
        <f t="shared" si="107"/>
        <v>4.1958553433563592</v>
      </c>
      <c r="M155" s="99">
        <f t="shared" si="108"/>
        <v>4.1783243991008128</v>
      </c>
      <c r="O155" s="67">
        <f t="shared" si="96"/>
        <v>-6.0056887444128404E-2</v>
      </c>
      <c r="P155" s="74">
        <f t="shared" si="97"/>
        <v>-6.3984117760991666E-2</v>
      </c>
      <c r="Q155" s="68">
        <f t="shared" si="98"/>
        <v>-4.1781574484698672E-3</v>
      </c>
      <c r="S155" s="144">
        <f t="shared" si="99"/>
        <v>8.845309334539512E-4</v>
      </c>
      <c r="T155" s="144">
        <f t="shared" si="100"/>
        <v>1.4757926698008825E-2</v>
      </c>
      <c r="U155" s="85">
        <f t="shared" si="101"/>
        <v>1.4508572939477556E-2</v>
      </c>
      <c r="V155" s="20">
        <f t="shared" si="102"/>
        <v>1.5553857382854381E-2</v>
      </c>
      <c r="W155" s="45"/>
      <c r="X155" s="144">
        <f t="shared" si="103"/>
        <v>9.6848580663724132E-4</v>
      </c>
      <c r="Y155" s="144">
        <f t="shared" si="104"/>
        <v>1.5988946531364699E-2</v>
      </c>
      <c r="Z155" s="85">
        <f t="shared" si="105"/>
        <v>1.5624371113766787E-2</v>
      </c>
      <c r="AA155" s="20">
        <f t="shared" si="106"/>
        <v>1.5795326379084075E-2</v>
      </c>
    </row>
    <row r="156" spans="1:27" ht="20.100000000000001" customHeight="1">
      <c r="A156" s="50" t="s">
        <v>62</v>
      </c>
      <c r="B156" s="51">
        <v>79797</v>
      </c>
      <c r="C156" s="60">
        <v>71263</v>
      </c>
      <c r="D156" s="60">
        <v>70689</v>
      </c>
      <c r="E156" s="52">
        <v>58997</v>
      </c>
      <c r="F156" s="133">
        <v>263044</v>
      </c>
      <c r="G156" s="51">
        <v>248579</v>
      </c>
      <c r="H156" s="60">
        <v>255085</v>
      </c>
      <c r="I156" s="52">
        <v>222966</v>
      </c>
      <c r="J156" s="140">
        <f t="shared" si="95"/>
        <v>3.2964146521799065</v>
      </c>
      <c r="K156" s="137">
        <f t="shared" si="95"/>
        <v>3.4881916281941541</v>
      </c>
      <c r="L156" s="64">
        <f t="shared" si="107"/>
        <v>3.6085529573200921</v>
      </c>
      <c r="M156" s="99">
        <f t="shared" si="108"/>
        <v>3.7792769123853756</v>
      </c>
      <c r="O156" s="67">
        <f t="shared" si="96"/>
        <v>-0.16540055737101952</v>
      </c>
      <c r="P156" s="74">
        <f t="shared" si="97"/>
        <v>-0.12591489111472645</v>
      </c>
      <c r="Q156" s="68">
        <f t="shared" si="98"/>
        <v>4.7310918555029988E-2</v>
      </c>
      <c r="S156" s="144">
        <f t="shared" si="99"/>
        <v>2.7657882012862438E-2</v>
      </c>
      <c r="T156" s="144">
        <f t="shared" si="100"/>
        <v>2.2362197114186751E-2</v>
      </c>
      <c r="U156" s="85">
        <f t="shared" si="101"/>
        <v>2.0836987251497945E-2</v>
      </c>
      <c r="V156" s="20">
        <f t="shared" si="102"/>
        <v>1.9834664620790678E-2</v>
      </c>
      <c r="W156" s="45"/>
      <c r="X156" s="144">
        <f t="shared" si="103"/>
        <v>2.5160926471218419E-2</v>
      </c>
      <c r="Y156" s="144">
        <f t="shared" si="104"/>
        <v>2.1014287964195254E-2</v>
      </c>
      <c r="Z156" s="85">
        <f t="shared" si="105"/>
        <v>1.9298579825465817E-2</v>
      </c>
      <c r="AA156" s="20">
        <f t="shared" si="106"/>
        <v>1.8218889953953109E-2</v>
      </c>
    </row>
    <row r="157" spans="1:27" ht="20.100000000000001" customHeight="1">
      <c r="A157" s="50" t="s">
        <v>63</v>
      </c>
      <c r="B157" s="51">
        <v>71204</v>
      </c>
      <c r="C157" s="60">
        <v>92878</v>
      </c>
      <c r="D157" s="60">
        <v>91076</v>
      </c>
      <c r="E157" s="52">
        <v>77638</v>
      </c>
      <c r="F157" s="133">
        <v>219511</v>
      </c>
      <c r="G157" s="51">
        <v>270711</v>
      </c>
      <c r="H157" s="60">
        <v>272743</v>
      </c>
      <c r="I157" s="52">
        <v>249044</v>
      </c>
      <c r="J157" s="140">
        <f t="shared" si="95"/>
        <v>3.0828464692994775</v>
      </c>
      <c r="K157" s="137">
        <f t="shared" si="95"/>
        <v>2.9146945455328495</v>
      </c>
      <c r="L157" s="64">
        <f t="shared" si="107"/>
        <v>2.9946747771092275</v>
      </c>
      <c r="M157" s="99">
        <f t="shared" si="108"/>
        <v>3.2077590870450039</v>
      </c>
      <c r="O157" s="67">
        <f t="shared" si="96"/>
        <v>-0.14754710351794106</v>
      </c>
      <c r="P157" s="74">
        <f t="shared" si="97"/>
        <v>-8.6891322600396712E-2</v>
      </c>
      <c r="Q157" s="68">
        <f t="shared" si="98"/>
        <v>7.1154407672097075E-2</v>
      </c>
      <c r="S157" s="144">
        <f t="shared" si="99"/>
        <v>2.4679522173062358E-2</v>
      </c>
      <c r="T157" s="144">
        <f t="shared" si="100"/>
        <v>2.9144943990169331E-2</v>
      </c>
      <c r="U157" s="85">
        <f t="shared" si="101"/>
        <v>2.6846460565539576E-2</v>
      </c>
      <c r="V157" s="20">
        <f t="shared" si="102"/>
        <v>2.6101728762970094E-2</v>
      </c>
      <c r="W157" s="45"/>
      <c r="X157" s="144">
        <f t="shared" si="103"/>
        <v>2.0996867940814564E-2</v>
      </c>
      <c r="Y157" s="144">
        <f t="shared" si="104"/>
        <v>2.288527554248453E-2</v>
      </c>
      <c r="Z157" s="85">
        <f t="shared" si="105"/>
        <v>2.0634504409655696E-2</v>
      </c>
      <c r="AA157" s="20">
        <f t="shared" si="106"/>
        <v>2.0349762877265136E-2</v>
      </c>
    </row>
    <row r="158" spans="1:27" ht="20.100000000000001" customHeight="1">
      <c r="A158" s="50" t="s">
        <v>64</v>
      </c>
      <c r="B158" s="51">
        <v>448845</v>
      </c>
      <c r="C158" s="60">
        <v>490451</v>
      </c>
      <c r="D158" s="60">
        <v>523137</v>
      </c>
      <c r="E158" s="52">
        <v>467605</v>
      </c>
      <c r="F158" s="133">
        <v>1202315</v>
      </c>
      <c r="G158" s="51">
        <v>1345805</v>
      </c>
      <c r="H158" s="60">
        <v>1528403</v>
      </c>
      <c r="I158" s="52">
        <v>1450071</v>
      </c>
      <c r="J158" s="140">
        <f t="shared" si="95"/>
        <v>2.6786864062204101</v>
      </c>
      <c r="K158" s="137">
        <f t="shared" si="95"/>
        <v>2.7440152023341779</v>
      </c>
      <c r="L158" s="64">
        <f t="shared" si="107"/>
        <v>2.9216113561074826</v>
      </c>
      <c r="M158" s="99">
        <f t="shared" si="108"/>
        <v>3.1010596550507374</v>
      </c>
      <c r="O158" s="67">
        <f t="shared" si="96"/>
        <v>-0.10615192578617073</v>
      </c>
      <c r="P158" s="74">
        <f t="shared" si="97"/>
        <v>-5.1250880821354053E-2</v>
      </c>
      <c r="Q158" s="68">
        <f t="shared" si="98"/>
        <v>6.1421002683374422E-2</v>
      </c>
      <c r="S158" s="144">
        <f t="shared" si="99"/>
        <v>0.15557103715757786</v>
      </c>
      <c r="T158" s="144">
        <f t="shared" si="100"/>
        <v>0.15390261337370031</v>
      </c>
      <c r="U158" s="85">
        <f t="shared" si="101"/>
        <v>0.1542050248240445</v>
      </c>
      <c r="V158" s="20">
        <f t="shared" si="102"/>
        <v>0.15720779615920852</v>
      </c>
      <c r="W158" s="45"/>
      <c r="X158" s="144">
        <f t="shared" si="103"/>
        <v>0.11500493951674615</v>
      </c>
      <c r="Y158" s="144">
        <f t="shared" si="104"/>
        <v>0.11377121081689844</v>
      </c>
      <c r="Z158" s="85">
        <f t="shared" si="105"/>
        <v>0.11563207284231308</v>
      </c>
      <c r="AA158" s="20">
        <f t="shared" si="106"/>
        <v>0.11848750022164249</v>
      </c>
    </row>
    <row r="159" spans="1:27" ht="20.100000000000001" customHeight="1">
      <c r="A159" s="50" t="s">
        <v>65</v>
      </c>
      <c r="B159" s="51">
        <v>1952176</v>
      </c>
      <c r="C159" s="60">
        <v>2128031</v>
      </c>
      <c r="D159" s="60">
        <v>2277677</v>
      </c>
      <c r="E159" s="52">
        <v>1968934</v>
      </c>
      <c r="F159" s="133">
        <v>7287269</v>
      </c>
      <c r="G159" s="51">
        <v>8139429</v>
      </c>
      <c r="H159" s="60">
        <v>9164461</v>
      </c>
      <c r="I159" s="52">
        <v>8390571</v>
      </c>
      <c r="J159" s="140">
        <f t="shared" si="95"/>
        <v>3.7328954971273083</v>
      </c>
      <c r="K159" s="137">
        <f t="shared" si="95"/>
        <v>3.8248639235048736</v>
      </c>
      <c r="L159" s="64">
        <f t="shared" si="107"/>
        <v>4.023599922201436</v>
      </c>
      <c r="M159" s="99">
        <f t="shared" si="108"/>
        <v>4.261479054148082</v>
      </c>
      <c r="O159" s="67">
        <f t="shared" si="96"/>
        <v>-0.1355517046534693</v>
      </c>
      <c r="P159" s="74">
        <f t="shared" si="97"/>
        <v>-8.4444682562345996E-2</v>
      </c>
      <c r="Q159" s="68">
        <f t="shared" si="98"/>
        <v>5.9120970411117559E-2</v>
      </c>
      <c r="S159" s="144">
        <f t="shared" si="99"/>
        <v>0.6766301173771162</v>
      </c>
      <c r="T159" s="144">
        <f t="shared" si="100"/>
        <v>0.66777217752690665</v>
      </c>
      <c r="U159" s="85">
        <f t="shared" si="101"/>
        <v>0.67139055032650186</v>
      </c>
      <c r="V159" s="20">
        <f t="shared" si="102"/>
        <v>0.66195137973917095</v>
      </c>
      <c r="W159" s="45"/>
      <c r="X159" s="144">
        <f t="shared" si="103"/>
        <v>0.69704855265654941</v>
      </c>
      <c r="Y159" s="144">
        <f t="shared" si="104"/>
        <v>0.68808831345416077</v>
      </c>
      <c r="Z159" s="85">
        <f t="shared" si="105"/>
        <v>0.69334175731959269</v>
      </c>
      <c r="AA159" s="20">
        <f t="shared" si="106"/>
        <v>0.68560627943197749</v>
      </c>
    </row>
    <row r="160" spans="1:27" ht="20.100000000000001" customHeight="1" thickBot="1">
      <c r="A160" s="50" t="s">
        <v>66</v>
      </c>
      <c r="B160" s="51">
        <v>133</v>
      </c>
      <c r="C160" s="60">
        <v>233</v>
      </c>
      <c r="D160" s="60">
        <v>234</v>
      </c>
      <c r="E160" s="52">
        <v>253</v>
      </c>
      <c r="F160" s="133">
        <v>1062</v>
      </c>
      <c r="G160" s="51">
        <v>1715</v>
      </c>
      <c r="H160" s="60">
        <v>1771</v>
      </c>
      <c r="I160" s="52">
        <v>1878</v>
      </c>
      <c r="J160" s="140">
        <f t="shared" si="95"/>
        <v>7.9849624060150379</v>
      </c>
      <c r="K160" s="137">
        <f t="shared" si="95"/>
        <v>7.3605150214592276</v>
      </c>
      <c r="L160" s="64">
        <f t="shared" si="107"/>
        <v>7.5683760683760681</v>
      </c>
      <c r="M160" s="99">
        <f t="shared" si="108"/>
        <v>7.4229249011857705</v>
      </c>
      <c r="O160" s="67">
        <f t="shared" si="96"/>
        <v>8.11965811965812E-2</v>
      </c>
      <c r="P160" s="74">
        <f t="shared" si="97"/>
        <v>6.041784302653868E-2</v>
      </c>
      <c r="Q160" s="68">
        <f t="shared" si="98"/>
        <v>-1.9218279572292288E-2</v>
      </c>
      <c r="S160" s="144">
        <f t="shared" si="99"/>
        <v>4.6098203036589147E-5</v>
      </c>
      <c r="T160" s="144">
        <f t="shared" si="100"/>
        <v>7.3114967481098373E-5</v>
      </c>
      <c r="U160" s="85">
        <f t="shared" si="101"/>
        <v>6.8976149285610483E-5</v>
      </c>
      <c r="V160" s="20">
        <f t="shared" si="102"/>
        <v>8.5058056325915582E-5</v>
      </c>
      <c r="W160" s="45"/>
      <c r="X160" s="144">
        <f t="shared" si="103"/>
        <v>1.0158340016283953E-4</v>
      </c>
      <c r="Y160" s="144">
        <f t="shared" si="104"/>
        <v>1.4498209365471285E-4</v>
      </c>
      <c r="Z160" s="85">
        <f t="shared" si="105"/>
        <v>1.3398586694984011E-4</v>
      </c>
      <c r="AA160" s="20">
        <f t="shared" si="106"/>
        <v>1.5345422770074335E-4</v>
      </c>
    </row>
    <row r="161" spans="1:27" s="3" customFormat="1" ht="20.100000000000001" customHeight="1" thickBot="1">
      <c r="A161" s="37" t="s">
        <v>11</v>
      </c>
      <c r="B161" s="38">
        <v>6434269</v>
      </c>
      <c r="C161" s="92">
        <v>6934374</v>
      </c>
      <c r="D161" s="92">
        <v>7323768</v>
      </c>
      <c r="E161" s="39">
        <v>6853233</v>
      </c>
      <c r="F161" s="134">
        <v>24871595</v>
      </c>
      <c r="G161" s="38">
        <v>27683054</v>
      </c>
      <c r="H161" s="92">
        <v>30804278</v>
      </c>
      <c r="I161" s="39">
        <v>29914790</v>
      </c>
      <c r="J161" s="139">
        <f t="shared" si="95"/>
        <v>3.8654888379705605</v>
      </c>
      <c r="K161" s="112">
        <f t="shared" si="95"/>
        <v>3.9921489668714147</v>
      </c>
      <c r="L161" s="63">
        <f t="shared" si="107"/>
        <v>4.2060696078849027</v>
      </c>
      <c r="M161" s="98">
        <f t="shared" si="108"/>
        <v>4.3650624457099303</v>
      </c>
      <c r="N161" s="41"/>
      <c r="O161" s="69">
        <f t="shared" si="96"/>
        <v>-6.4247665955557309E-2</v>
      </c>
      <c r="P161" s="82">
        <f t="shared" si="97"/>
        <v>-2.887546982922307E-2</v>
      </c>
      <c r="Q161" s="70">
        <f t="shared" si="98"/>
        <v>3.7800809935948726E-2</v>
      </c>
      <c r="R161" s="42"/>
      <c r="S161" s="143">
        <f>B161/B189</f>
        <v>7.7263595410643038E-2</v>
      </c>
      <c r="T161" s="143">
        <f>C161/C189</f>
        <v>7.9224533502458422E-2</v>
      </c>
      <c r="U161" s="84">
        <f>D161/D189</f>
        <v>7.9368157435866948E-2</v>
      </c>
      <c r="V161" s="47">
        <f>E161/E189</f>
        <v>7.8547102900129104E-2</v>
      </c>
      <c r="W161" s="49"/>
      <c r="X161" s="143">
        <f>F161/F189</f>
        <v>8.0346664027424866E-2</v>
      </c>
      <c r="Y161" s="143">
        <f>G161/G189</f>
        <v>8.3663030956010576E-2</v>
      </c>
      <c r="Z161" s="84">
        <f>H161/H189</f>
        <v>8.3905321320664264E-2</v>
      </c>
      <c r="AA161" s="47">
        <f>I161/I189</f>
        <v>8.1867276878954148E-2</v>
      </c>
    </row>
    <row r="162" spans="1:27" ht="20.100000000000001" customHeight="1">
      <c r="A162" s="50" t="s">
        <v>54</v>
      </c>
      <c r="B162" s="51">
        <v>637037</v>
      </c>
      <c r="C162" s="60">
        <v>735438</v>
      </c>
      <c r="D162" s="60">
        <v>754425</v>
      </c>
      <c r="E162" s="52">
        <v>684346</v>
      </c>
      <c r="F162" s="133">
        <v>2409157</v>
      </c>
      <c r="G162" s="51">
        <v>2779384</v>
      </c>
      <c r="H162" s="60">
        <v>2895620</v>
      </c>
      <c r="I162" s="52">
        <v>2731161</v>
      </c>
      <c r="J162" s="140">
        <f t="shared" si="95"/>
        <v>3.7818164408032815</v>
      </c>
      <c r="K162" s="137">
        <f t="shared" si="95"/>
        <v>3.7792227216978183</v>
      </c>
      <c r="L162" s="64">
        <f t="shared" si="107"/>
        <v>3.8381813964277431</v>
      </c>
      <c r="M162" s="99">
        <f t="shared" si="108"/>
        <v>3.990906646637812</v>
      </c>
      <c r="O162" s="67">
        <f t="shared" si="96"/>
        <v>-9.2890612055538987E-2</v>
      </c>
      <c r="P162" s="74">
        <f t="shared" si="97"/>
        <v>-5.6795781214385867E-2</v>
      </c>
      <c r="Q162" s="68">
        <f t="shared" si="98"/>
        <v>3.9791045402964208E-2</v>
      </c>
      <c r="S162" s="144">
        <f>B162/$B$161</f>
        <v>9.9006895732833056E-2</v>
      </c>
      <c r="T162" s="144">
        <f>C162/$C$161</f>
        <v>0.10605686973330253</v>
      </c>
      <c r="U162" s="85">
        <f>D162/$D$161</f>
        <v>0.10301049951336524</v>
      </c>
      <c r="V162" s="20">
        <f>E162/$E$161</f>
        <v>9.9857395772185192E-2</v>
      </c>
      <c r="W162" s="45"/>
      <c r="X162" s="144">
        <f>F162/$F$161</f>
        <v>9.6863791807481586E-2</v>
      </c>
      <c r="Y162" s="144">
        <f>G162/$G$161</f>
        <v>0.10040019428492246</v>
      </c>
      <c r="Z162" s="85">
        <f>H162/$H$161</f>
        <v>9.4000580049303548E-2</v>
      </c>
      <c r="AA162" s="20">
        <f>I162/$I$161</f>
        <v>9.1298016800385365E-2</v>
      </c>
    </row>
    <row r="163" spans="1:27" ht="20.100000000000001" customHeight="1">
      <c r="A163" s="50" t="s">
        <v>55</v>
      </c>
      <c r="B163" s="51">
        <v>5040</v>
      </c>
      <c r="C163" s="60">
        <v>5301</v>
      </c>
      <c r="D163" s="60">
        <v>5134</v>
      </c>
      <c r="E163" s="52">
        <v>5299</v>
      </c>
      <c r="F163" s="133">
        <v>29573</v>
      </c>
      <c r="G163" s="51">
        <v>34707</v>
      </c>
      <c r="H163" s="60">
        <v>46207</v>
      </c>
      <c r="I163" s="52">
        <v>49678</v>
      </c>
      <c r="J163" s="140">
        <f t="shared" si="95"/>
        <v>5.8676587301587304</v>
      </c>
      <c r="K163" s="137">
        <f t="shared" si="95"/>
        <v>6.5472552348613471</v>
      </c>
      <c r="L163" s="64">
        <f t="shared" si="107"/>
        <v>9.000194779898715</v>
      </c>
      <c r="M163" s="99">
        <f t="shared" si="108"/>
        <v>9.3749764106435176</v>
      </c>
      <c r="O163" s="67">
        <f t="shared" si="96"/>
        <v>3.213868328788469E-2</v>
      </c>
      <c r="P163" s="74">
        <f t="shared" si="97"/>
        <v>7.5118488540697304E-2</v>
      </c>
      <c r="Q163" s="68">
        <f t="shared" si="98"/>
        <v>4.164150220191349E-2</v>
      </c>
      <c r="S163" s="144">
        <f t="shared" ref="S163:S174" si="112">B163/$B$161</f>
        <v>7.8330576480405156E-4</v>
      </c>
      <c r="T163" s="144">
        <f t="shared" ref="T163:T174" si="113">C163/$C$161</f>
        <v>7.6445256630230788E-4</v>
      </c>
      <c r="U163" s="85">
        <f t="shared" ref="U163:U174" si="114">D163/$D$161</f>
        <v>7.0100527488036217E-4</v>
      </c>
      <c r="V163" s="20">
        <f t="shared" ref="V163:V174" si="115">E163/$E$161</f>
        <v>7.7321170898465006E-4</v>
      </c>
      <c r="W163" s="45"/>
      <c r="X163" s="144">
        <f t="shared" ref="X163:X174" si="116">F163/$F$161</f>
        <v>1.1890270808928821E-3</v>
      </c>
      <c r="Y163" s="144">
        <f t="shared" ref="Y163:Y174" si="117">G163/$G$161</f>
        <v>1.2537272802343267E-3</v>
      </c>
      <c r="Z163" s="85">
        <f t="shared" ref="Z163:Z174" si="118">H163/$H$161</f>
        <v>1.5000189259426889E-3</v>
      </c>
      <c r="AA163" s="20">
        <f t="shared" ref="AA163:AA174" si="119">I163/$I$161</f>
        <v>1.6606501332618413E-3</v>
      </c>
    </row>
    <row r="164" spans="1:27" ht="20.100000000000001" customHeight="1">
      <c r="A164" s="50" t="s">
        <v>56</v>
      </c>
      <c r="B164" s="51">
        <v>367244</v>
      </c>
      <c r="C164" s="60">
        <v>470314</v>
      </c>
      <c r="D164" s="60">
        <v>531397</v>
      </c>
      <c r="E164" s="52">
        <v>529577</v>
      </c>
      <c r="F164" s="133">
        <v>2269490</v>
      </c>
      <c r="G164" s="51">
        <v>2960903</v>
      </c>
      <c r="H164" s="60">
        <v>3488259</v>
      </c>
      <c r="I164" s="52">
        <v>3545543</v>
      </c>
      <c r="J164" s="140">
        <f t="shared" si="95"/>
        <v>6.1797878249882912</v>
      </c>
      <c r="K164" s="137">
        <f t="shared" si="95"/>
        <v>6.2955876286906198</v>
      </c>
      <c r="L164" s="64">
        <f t="shared" si="107"/>
        <v>6.5643182027749498</v>
      </c>
      <c r="M164" s="99">
        <f t="shared" si="108"/>
        <v>6.6950471791637476</v>
      </c>
      <c r="O164" s="67">
        <f t="shared" si="96"/>
        <v>-3.424934653375913E-3</v>
      </c>
      <c r="P164" s="74">
        <f t="shared" si="97"/>
        <v>1.642194573281399E-2</v>
      </c>
      <c r="Q164" s="68">
        <f t="shared" si="98"/>
        <v>1.9915088262103808E-2</v>
      </c>
      <c r="S164" s="144">
        <f t="shared" si="112"/>
        <v>5.7076258390813317E-2</v>
      </c>
      <c r="T164" s="144">
        <f t="shared" si="113"/>
        <v>6.7823569943011433E-2</v>
      </c>
      <c r="U164" s="85">
        <f t="shared" si="114"/>
        <v>7.2557869118737781E-2</v>
      </c>
      <c r="V164" s="20">
        <f t="shared" si="115"/>
        <v>7.7274039858268348E-2</v>
      </c>
      <c r="W164" s="45"/>
      <c r="X164" s="144">
        <f t="shared" si="116"/>
        <v>9.1248269361092441E-2</v>
      </c>
      <c r="Y164" s="144">
        <f t="shared" si="117"/>
        <v>0.10695723817177108</v>
      </c>
      <c r="Z164" s="85">
        <f t="shared" si="118"/>
        <v>0.11323943382149713</v>
      </c>
      <c r="AA164" s="20">
        <f t="shared" si="119"/>
        <v>0.11852140696959598</v>
      </c>
    </row>
    <row r="165" spans="1:27" ht="20.100000000000001" customHeight="1">
      <c r="A165" s="50" t="s">
        <v>57</v>
      </c>
      <c r="B165" s="51">
        <v>89</v>
      </c>
      <c r="C165" s="60">
        <v>34</v>
      </c>
      <c r="D165" s="60">
        <v>72</v>
      </c>
      <c r="E165" s="52">
        <v>44</v>
      </c>
      <c r="F165" s="133">
        <v>1068</v>
      </c>
      <c r="G165" s="51">
        <v>781</v>
      </c>
      <c r="H165" s="60">
        <v>2011</v>
      </c>
      <c r="I165" s="52">
        <v>1273</v>
      </c>
      <c r="J165" s="140">
        <f t="shared" si="95"/>
        <v>12</v>
      </c>
      <c r="K165" s="137">
        <f t="shared" si="95"/>
        <v>22.970588235294116</v>
      </c>
      <c r="L165" s="64">
        <f t="shared" si="107"/>
        <v>27.930555555555557</v>
      </c>
      <c r="M165" s="99">
        <f t="shared" si="108"/>
        <v>28.931818181818183</v>
      </c>
      <c r="O165" s="67">
        <f t="shared" si="96"/>
        <v>-0.3888888888888889</v>
      </c>
      <c r="P165" s="74">
        <f t="shared" si="97"/>
        <v>-0.36698160119343609</v>
      </c>
      <c r="Q165" s="68">
        <f t="shared" si="98"/>
        <v>3.5848288956195469E-2</v>
      </c>
      <c r="S165" s="144">
        <f t="shared" si="112"/>
        <v>1.3832185132452497E-5</v>
      </c>
      <c r="T165" s="144">
        <f t="shared" si="113"/>
        <v>4.9031102158608692E-6</v>
      </c>
      <c r="U165" s="85">
        <f t="shared" si="114"/>
        <v>9.8310050236435677E-6</v>
      </c>
      <c r="V165" s="20">
        <f t="shared" si="115"/>
        <v>6.420327457128628E-6</v>
      </c>
      <c r="W165" s="45"/>
      <c r="X165" s="144">
        <f t="shared" si="116"/>
        <v>4.2940551259378422E-5</v>
      </c>
      <c r="Y165" s="144">
        <f t="shared" si="117"/>
        <v>2.8212205199614174E-5</v>
      </c>
      <c r="Z165" s="85">
        <f t="shared" si="118"/>
        <v>6.5283140218381358E-5</v>
      </c>
      <c r="AA165" s="20">
        <f t="shared" si="119"/>
        <v>4.2554201450185675E-5</v>
      </c>
    </row>
    <row r="166" spans="1:27" ht="20.100000000000001" customHeight="1">
      <c r="A166" s="50" t="s">
        <v>58</v>
      </c>
      <c r="B166" s="51">
        <v>199</v>
      </c>
      <c r="C166" s="60">
        <v>19586</v>
      </c>
      <c r="D166" s="60">
        <v>14613</v>
      </c>
      <c r="E166" s="52">
        <v>13117</v>
      </c>
      <c r="F166" s="133">
        <v>1188</v>
      </c>
      <c r="G166" s="51">
        <v>73960</v>
      </c>
      <c r="H166" s="60">
        <v>70421</v>
      </c>
      <c r="I166" s="52">
        <v>66702</v>
      </c>
      <c r="J166" s="140">
        <f t="shared" si="95"/>
        <v>5.9698492462311554</v>
      </c>
      <c r="K166" s="137">
        <f t="shared" si="95"/>
        <v>3.7761666496477075</v>
      </c>
      <c r="L166" s="64">
        <f t="shared" si="107"/>
        <v>4.8190652159036471</v>
      </c>
      <c r="M166" s="99">
        <f t="shared" si="108"/>
        <v>5.0851566669207902</v>
      </c>
      <c r="O166" s="67">
        <f t="shared" si="96"/>
        <v>-0.1023745979607199</v>
      </c>
      <c r="P166" s="74">
        <f t="shared" si="97"/>
        <v>-5.2810951278737875E-2</v>
      </c>
      <c r="Q166" s="68">
        <f t="shared" si="98"/>
        <v>5.5216403824335236E-2</v>
      </c>
      <c r="S166" s="144">
        <f t="shared" si="112"/>
        <v>3.092814428492188E-5</v>
      </c>
      <c r="T166" s="144">
        <f t="shared" si="113"/>
        <v>2.8244799025838527E-3</v>
      </c>
      <c r="U166" s="85">
        <f t="shared" si="114"/>
        <v>1.9952843945903256E-3</v>
      </c>
      <c r="V166" s="20">
        <f t="shared" si="115"/>
        <v>1.913987164889914E-3</v>
      </c>
      <c r="W166" s="45"/>
      <c r="X166" s="144">
        <f t="shared" si="116"/>
        <v>4.7765332299758017E-5</v>
      </c>
      <c r="Y166" s="144">
        <f t="shared" si="117"/>
        <v>2.6716705461760108E-3</v>
      </c>
      <c r="Z166" s="85">
        <f t="shared" si="118"/>
        <v>2.2860785764886294E-3</v>
      </c>
      <c r="AA166" s="20">
        <f t="shared" si="119"/>
        <v>2.2297331854911904E-3</v>
      </c>
    </row>
    <row r="167" spans="1:27" ht="20.100000000000001" customHeight="1">
      <c r="A167" s="50" t="s">
        <v>59</v>
      </c>
      <c r="B167" s="51">
        <v>27388</v>
      </c>
      <c r="C167" s="60">
        <v>21438</v>
      </c>
      <c r="D167" s="60">
        <v>36681</v>
      </c>
      <c r="E167" s="52">
        <v>42574</v>
      </c>
      <c r="F167" s="133">
        <v>92018</v>
      </c>
      <c r="G167" s="51">
        <v>78942</v>
      </c>
      <c r="H167" s="60">
        <v>116051</v>
      </c>
      <c r="I167" s="52">
        <v>141199</v>
      </c>
      <c r="J167" s="140">
        <f t="shared" si="95"/>
        <v>3.3597926099021471</v>
      </c>
      <c r="K167" s="137">
        <f t="shared" si="95"/>
        <v>3.6823397705009797</v>
      </c>
      <c r="L167" s="64">
        <f t="shared" si="107"/>
        <v>3.1637905182519561</v>
      </c>
      <c r="M167" s="99">
        <f t="shared" si="108"/>
        <v>3.3165547047493775</v>
      </c>
      <c r="O167" s="67">
        <f t="shared" si="96"/>
        <v>0.16065538016957007</v>
      </c>
      <c r="P167" s="74">
        <f t="shared" si="97"/>
        <v>0.21669783112597049</v>
      </c>
      <c r="Q167" s="68">
        <f t="shared" si="98"/>
        <v>4.8285177421236475E-2</v>
      </c>
      <c r="S167" s="144">
        <f t="shared" si="112"/>
        <v>4.2565829933439211E-3</v>
      </c>
      <c r="T167" s="144">
        <f t="shared" si="113"/>
        <v>3.091555200224274E-3</v>
      </c>
      <c r="U167" s="85">
        <f t="shared" si="114"/>
        <v>5.0084874343370792E-3</v>
      </c>
      <c r="V167" s="20">
        <f t="shared" si="115"/>
        <v>6.2122504809044143E-3</v>
      </c>
      <c r="W167" s="45"/>
      <c r="X167" s="144">
        <f t="shared" si="116"/>
        <v>3.6997225147804153E-3</v>
      </c>
      <c r="Y167" s="144">
        <f t="shared" si="117"/>
        <v>2.8516362392675318E-3</v>
      </c>
      <c r="Z167" s="85">
        <f t="shared" si="118"/>
        <v>3.7673663378833292E-3</v>
      </c>
      <c r="AA167" s="20">
        <f t="shared" si="119"/>
        <v>4.7200398197680812E-3</v>
      </c>
    </row>
    <row r="168" spans="1:27" ht="20.100000000000001" customHeight="1">
      <c r="A168" s="50" t="s">
        <v>60</v>
      </c>
      <c r="B168" s="51">
        <v>184961</v>
      </c>
      <c r="C168" s="60">
        <v>309</v>
      </c>
      <c r="D168" s="60">
        <v>320</v>
      </c>
      <c r="E168" s="52">
        <v>269</v>
      </c>
      <c r="F168" s="133">
        <v>771357</v>
      </c>
      <c r="G168" s="51">
        <v>1401</v>
      </c>
      <c r="H168" s="60">
        <v>1487</v>
      </c>
      <c r="I168" s="52">
        <v>1287</v>
      </c>
      <c r="J168" s="140">
        <f t="shared" si="95"/>
        <v>4.1703764577397395</v>
      </c>
      <c r="K168" s="137">
        <f t="shared" si="95"/>
        <v>4.5339805825242721</v>
      </c>
      <c r="L168" s="64">
        <f t="shared" si="107"/>
        <v>4.6468749999999996</v>
      </c>
      <c r="M168" s="99">
        <f t="shared" si="108"/>
        <v>4.7843866171003722</v>
      </c>
      <c r="O168" s="67">
        <f t="shared" si="96"/>
        <v>-0.15937499999999999</v>
      </c>
      <c r="P168" s="74">
        <f t="shared" si="97"/>
        <v>-0.13449899125756556</v>
      </c>
      <c r="Q168" s="68">
        <f t="shared" si="98"/>
        <v>2.9592278057914735E-2</v>
      </c>
      <c r="S168" s="144">
        <f t="shared" si="112"/>
        <v>2.8746233643635353E-2</v>
      </c>
      <c r="T168" s="144">
        <f t="shared" si="113"/>
        <v>4.4560619314735549E-5</v>
      </c>
      <c r="U168" s="85">
        <f t="shared" si="114"/>
        <v>4.3693355660638076E-5</v>
      </c>
      <c r="V168" s="20">
        <f t="shared" si="115"/>
        <v>3.9251547408354567E-5</v>
      </c>
      <c r="W168" s="45"/>
      <c r="X168" s="144">
        <f t="shared" si="116"/>
        <v>3.1013571908034044E-2</v>
      </c>
      <c r="Y168" s="144">
        <f t="shared" si="117"/>
        <v>5.0608578085351419E-5</v>
      </c>
      <c r="Z168" s="85">
        <f t="shared" si="118"/>
        <v>4.8272515914834943E-5</v>
      </c>
      <c r="AA168" s="20">
        <f t="shared" si="119"/>
        <v>4.3022197381295338E-5</v>
      </c>
    </row>
    <row r="169" spans="1:27" ht="20.100000000000001" customHeight="1">
      <c r="A169" s="50" t="s">
        <v>61</v>
      </c>
      <c r="B169" s="51">
        <v>15693</v>
      </c>
      <c r="C169" s="60">
        <v>194981</v>
      </c>
      <c r="D169" s="60">
        <v>196112</v>
      </c>
      <c r="E169" s="52">
        <v>192128</v>
      </c>
      <c r="F169" s="133">
        <v>54649</v>
      </c>
      <c r="G169" s="51">
        <v>816064</v>
      </c>
      <c r="H169" s="60">
        <v>866790</v>
      </c>
      <c r="I169" s="52">
        <v>866187</v>
      </c>
      <c r="J169" s="140">
        <f t="shared" si="95"/>
        <v>3.4823806792837573</v>
      </c>
      <c r="K169" s="137">
        <f t="shared" si="95"/>
        <v>4.185351393212672</v>
      </c>
      <c r="L169" s="64">
        <f t="shared" si="107"/>
        <v>4.4198723178591823</v>
      </c>
      <c r="M169" s="99">
        <f t="shared" si="108"/>
        <v>4.5083850349766825</v>
      </c>
      <c r="O169" s="67">
        <f t="shared" si="96"/>
        <v>-2.0314922085338988E-2</v>
      </c>
      <c r="P169" s="74">
        <f t="shared" si="97"/>
        <v>-6.9567023154397259E-4</v>
      </c>
      <c r="Q169" s="68">
        <f t="shared" si="98"/>
        <v>2.002608011092329E-2</v>
      </c>
      <c r="S169" s="144">
        <f t="shared" si="112"/>
        <v>2.4389716998154723E-3</v>
      </c>
      <c r="T169" s="144">
        <f t="shared" si="113"/>
        <v>2.8118039205846122E-2</v>
      </c>
      <c r="U169" s="85">
        <f t="shared" si="114"/>
        <v>2.6777473016622044E-2</v>
      </c>
      <c r="V169" s="20">
        <f t="shared" si="115"/>
        <v>2.803465167461839E-2</v>
      </c>
      <c r="W169" s="45"/>
      <c r="X169" s="144">
        <f t="shared" si="116"/>
        <v>2.1972454922975387E-3</v>
      </c>
      <c r="Y169" s="144">
        <f t="shared" si="117"/>
        <v>2.9478828455848836E-2</v>
      </c>
      <c r="Z169" s="85">
        <f t="shared" si="118"/>
        <v>2.8138624122272887E-2</v>
      </c>
      <c r="AA169" s="20">
        <f t="shared" si="119"/>
        <v>2.895514225572033E-2</v>
      </c>
    </row>
    <row r="170" spans="1:27" ht="20.100000000000001" customHeight="1">
      <c r="A170" s="50" t="s">
        <v>62</v>
      </c>
      <c r="B170" s="51">
        <v>332900</v>
      </c>
      <c r="C170" s="60">
        <v>326240</v>
      </c>
      <c r="D170" s="60">
        <v>323848</v>
      </c>
      <c r="E170" s="52">
        <v>281758</v>
      </c>
      <c r="F170" s="133">
        <v>1152417</v>
      </c>
      <c r="G170" s="51">
        <v>1167544</v>
      </c>
      <c r="H170" s="60">
        <v>1213482</v>
      </c>
      <c r="I170" s="52">
        <v>1088103</v>
      </c>
      <c r="J170" s="140">
        <f t="shared" si="95"/>
        <v>3.4617512766596574</v>
      </c>
      <c r="K170" s="137">
        <f t="shared" si="95"/>
        <v>3.5787886218734672</v>
      </c>
      <c r="L170" s="64">
        <f t="shared" si="107"/>
        <v>3.7470727007732023</v>
      </c>
      <c r="M170" s="99">
        <f t="shared" si="108"/>
        <v>3.8618353338680711</v>
      </c>
      <c r="O170" s="67">
        <f t="shared" si="96"/>
        <v>-0.12996838022776117</v>
      </c>
      <c r="P170" s="74">
        <f t="shared" si="97"/>
        <v>-0.10332168091492086</v>
      </c>
      <c r="Q170" s="68">
        <f t="shared" si="98"/>
        <v>3.0627276879679356E-2</v>
      </c>
      <c r="S170" s="144">
        <f t="shared" si="112"/>
        <v>5.1738589107791423E-2</v>
      </c>
      <c r="T170" s="144">
        <f t="shared" si="113"/>
        <v>4.7046784612425001E-2</v>
      </c>
      <c r="U170" s="85">
        <f t="shared" si="114"/>
        <v>4.4218768262457249E-2</v>
      </c>
      <c r="V170" s="20">
        <f t="shared" si="115"/>
        <v>4.1113150537855636E-2</v>
      </c>
      <c r="W170" s="45"/>
      <c r="X170" s="144">
        <f t="shared" si="116"/>
        <v>4.633466410175946E-2</v>
      </c>
      <c r="Y170" s="144">
        <f t="shared" si="117"/>
        <v>4.2175404491137429E-2</v>
      </c>
      <c r="Z170" s="85">
        <f t="shared" si="118"/>
        <v>3.9393294658618523E-2</v>
      </c>
      <c r="AA170" s="20">
        <f t="shared" si="119"/>
        <v>3.6373412616301171E-2</v>
      </c>
    </row>
    <row r="171" spans="1:27" ht="20.100000000000001" customHeight="1">
      <c r="A171" s="50" t="s">
        <v>63</v>
      </c>
      <c r="B171" s="51">
        <v>327836</v>
      </c>
      <c r="C171" s="60">
        <v>315440</v>
      </c>
      <c r="D171" s="60">
        <v>292492</v>
      </c>
      <c r="E171" s="52">
        <v>287112</v>
      </c>
      <c r="F171" s="133">
        <v>923149</v>
      </c>
      <c r="G171" s="51">
        <v>1001963</v>
      </c>
      <c r="H171" s="60">
        <v>986864</v>
      </c>
      <c r="I171" s="52">
        <v>981377</v>
      </c>
      <c r="J171" s="140">
        <f t="shared" si="95"/>
        <v>2.8158866018375042</v>
      </c>
      <c r="K171" s="137">
        <f t="shared" si="95"/>
        <v>3.1763980471722038</v>
      </c>
      <c r="L171" s="64">
        <f t="shared" si="107"/>
        <v>3.3739862970611161</v>
      </c>
      <c r="M171" s="99">
        <f t="shared" si="108"/>
        <v>3.4180981637827745</v>
      </c>
      <c r="O171" s="67">
        <f t="shared" si="96"/>
        <v>-1.8393665467773476E-2</v>
      </c>
      <c r="P171" s="74">
        <f t="shared" si="97"/>
        <v>-5.5600366413203848E-3</v>
      </c>
      <c r="Q171" s="68">
        <f t="shared" si="98"/>
        <v>1.3074109625187793E-2</v>
      </c>
      <c r="S171" s="144">
        <f t="shared" si="112"/>
        <v>5.095155331553592E-2</v>
      </c>
      <c r="T171" s="144">
        <f t="shared" si="113"/>
        <v>4.5489326073269193E-2</v>
      </c>
      <c r="U171" s="85">
        <f t="shared" si="114"/>
        <v>3.9937365574660474E-2</v>
      </c>
      <c r="V171" s="20">
        <f t="shared" si="115"/>
        <v>4.18943876561617E-2</v>
      </c>
      <c r="W171" s="45"/>
      <c r="X171" s="144">
        <f t="shared" si="116"/>
        <v>3.711659827204488E-2</v>
      </c>
      <c r="Y171" s="144">
        <f t="shared" si="117"/>
        <v>3.6194091880180558E-2</v>
      </c>
      <c r="Z171" s="85">
        <f t="shared" si="118"/>
        <v>3.2036589203616461E-2</v>
      </c>
      <c r="AA171" s="20">
        <f t="shared" si="119"/>
        <v>3.2805745920329039E-2</v>
      </c>
    </row>
    <row r="172" spans="1:27" ht="20.100000000000001" customHeight="1">
      <c r="A172" s="50" t="s">
        <v>64</v>
      </c>
      <c r="B172" s="51">
        <v>1975940</v>
      </c>
      <c r="C172" s="60">
        <v>2173230</v>
      </c>
      <c r="D172" s="60">
        <v>2270051</v>
      </c>
      <c r="E172" s="52">
        <v>2111485</v>
      </c>
      <c r="F172" s="133">
        <v>6381755</v>
      </c>
      <c r="G172" s="51">
        <v>7119424</v>
      </c>
      <c r="H172" s="60">
        <v>7917919</v>
      </c>
      <c r="I172" s="52">
        <v>7795359</v>
      </c>
      <c r="J172" s="140">
        <f t="shared" si="95"/>
        <v>3.2297311659260908</v>
      </c>
      <c r="K172" s="137">
        <f t="shared" si="95"/>
        <v>3.2759643479981411</v>
      </c>
      <c r="L172" s="64">
        <f t="shared" si="107"/>
        <v>3.4879916794820911</v>
      </c>
      <c r="M172" s="99">
        <f t="shared" si="108"/>
        <v>3.6918846214867735</v>
      </c>
      <c r="O172" s="67">
        <f t="shared" si="96"/>
        <v>-6.9851294089868468E-2</v>
      </c>
      <c r="P172" s="74">
        <f t="shared" si="97"/>
        <v>-1.547881457236428E-2</v>
      </c>
      <c r="Q172" s="68">
        <f t="shared" si="98"/>
        <v>5.845568474376555E-2</v>
      </c>
      <c r="S172" s="144">
        <f t="shared" si="112"/>
        <v>0.30709626843391225</v>
      </c>
      <c r="T172" s="144">
        <f t="shared" si="113"/>
        <v>0.31339959454162697</v>
      </c>
      <c r="U172" s="85">
        <f t="shared" si="114"/>
        <v>0.30995670534620978</v>
      </c>
      <c r="V172" s="20">
        <f t="shared" si="115"/>
        <v>0.30810057092761911</v>
      </c>
      <c r="W172" s="45"/>
      <c r="X172" s="144">
        <f t="shared" si="116"/>
        <v>0.25658808773623082</v>
      </c>
      <c r="Y172" s="144">
        <f t="shared" si="117"/>
        <v>0.25717624941236611</v>
      </c>
      <c r="Z172" s="85">
        <f t="shared" si="118"/>
        <v>0.25703959041013719</v>
      </c>
      <c r="AA172" s="20">
        <f t="shared" si="119"/>
        <v>0.26058544953850588</v>
      </c>
    </row>
    <row r="173" spans="1:27" ht="20.100000000000001" customHeight="1">
      <c r="A173" s="50" t="s">
        <v>65</v>
      </c>
      <c r="B173" s="51">
        <v>2559173</v>
      </c>
      <c r="C173" s="60">
        <v>2670800</v>
      </c>
      <c r="D173" s="60">
        <v>2897403</v>
      </c>
      <c r="E173" s="52">
        <v>2704446</v>
      </c>
      <c r="F173" s="133">
        <v>10779766</v>
      </c>
      <c r="G173" s="51">
        <v>11638812</v>
      </c>
      <c r="H173" s="60">
        <v>13189904</v>
      </c>
      <c r="I173" s="52">
        <v>12638514</v>
      </c>
      <c r="J173" s="140">
        <f t="shared" si="95"/>
        <v>4.2122068340045784</v>
      </c>
      <c r="K173" s="137">
        <f t="shared" si="95"/>
        <v>4.3577999101392839</v>
      </c>
      <c r="L173" s="64">
        <f t="shared" si="107"/>
        <v>4.5523194391667294</v>
      </c>
      <c r="M173" s="99">
        <f t="shared" si="108"/>
        <v>4.6732358494124124</v>
      </c>
      <c r="O173" s="67">
        <f t="shared" si="96"/>
        <v>-6.6596534896940465E-2</v>
      </c>
      <c r="P173" s="74">
        <f t="shared" si="97"/>
        <v>-4.1803943379724373E-2</v>
      </c>
      <c r="Q173" s="68">
        <f t="shared" si="98"/>
        <v>2.656149504917342E-2</v>
      </c>
      <c r="S173" s="144">
        <f t="shared" si="112"/>
        <v>0.39774106429184108</v>
      </c>
      <c r="T173" s="144">
        <f t="shared" si="113"/>
        <v>0.38515372836827089</v>
      </c>
      <c r="U173" s="85">
        <f t="shared" si="114"/>
        <v>0.39561643678499919</v>
      </c>
      <c r="V173" s="20">
        <f t="shared" si="115"/>
        <v>0.39462338432094751</v>
      </c>
      <c r="W173" s="45"/>
      <c r="X173" s="144">
        <f t="shared" si="116"/>
        <v>0.43341675513773847</v>
      </c>
      <c r="Y173" s="144">
        <f t="shared" si="117"/>
        <v>0.42043092499837625</v>
      </c>
      <c r="Z173" s="85">
        <f t="shared" si="118"/>
        <v>0.42818416325161068</v>
      </c>
      <c r="AA173" s="20">
        <f t="shared" si="119"/>
        <v>0.42248379480517828</v>
      </c>
    </row>
    <row r="174" spans="1:27" ht="20.100000000000001" customHeight="1" thickBot="1">
      <c r="A174" s="50" t="s">
        <v>66</v>
      </c>
      <c r="B174" s="51">
        <v>769</v>
      </c>
      <c r="C174" s="60">
        <v>1263</v>
      </c>
      <c r="D174" s="60">
        <v>1220</v>
      </c>
      <c r="E174" s="52">
        <v>1078</v>
      </c>
      <c r="F174" s="133">
        <v>6008</v>
      </c>
      <c r="G174" s="51">
        <v>9169</v>
      </c>
      <c r="H174" s="60">
        <v>9263</v>
      </c>
      <c r="I174" s="52">
        <v>8407</v>
      </c>
      <c r="J174" s="140">
        <f t="shared" si="95"/>
        <v>7.8127438231469437</v>
      </c>
      <c r="K174" s="137">
        <f t="shared" si="95"/>
        <v>7.2596991290577986</v>
      </c>
      <c r="L174" s="64">
        <f t="shared" si="107"/>
        <v>7.5926229508196723</v>
      </c>
      <c r="M174" s="99">
        <f t="shared" si="108"/>
        <v>7.7987012987012987</v>
      </c>
      <c r="O174" s="67">
        <f t="shared" si="96"/>
        <v>-0.11639344262295082</v>
      </c>
      <c r="P174" s="74">
        <f t="shared" si="97"/>
        <v>-9.2410666090899277E-2</v>
      </c>
      <c r="Q174" s="68">
        <f t="shared" si="98"/>
        <v>2.7141917782099123E-2</v>
      </c>
      <c r="S174" s="144">
        <f t="shared" si="112"/>
        <v>1.1951629625680866E-4</v>
      </c>
      <c r="T174" s="144">
        <f t="shared" si="113"/>
        <v>1.821361236068317E-4</v>
      </c>
      <c r="U174" s="85">
        <f t="shared" si="114"/>
        <v>1.6658091845618266E-4</v>
      </c>
      <c r="V174" s="20">
        <f t="shared" si="115"/>
        <v>1.572980226996514E-4</v>
      </c>
      <c r="W174" s="45"/>
      <c r="X174" s="144">
        <f t="shared" si="116"/>
        <v>2.4156070408833853E-4</v>
      </c>
      <c r="Y174" s="144">
        <f t="shared" si="117"/>
        <v>3.3121345643439485E-4</v>
      </c>
      <c r="Z174" s="85">
        <f t="shared" si="118"/>
        <v>3.0070498649570685E-4</v>
      </c>
      <c r="AA174" s="20">
        <f t="shared" si="119"/>
        <v>2.8103155663135191E-4</v>
      </c>
    </row>
    <row r="175" spans="1:27" s="3" customFormat="1" ht="20.100000000000001" customHeight="1" thickBot="1">
      <c r="A175" s="37" t="s">
        <v>12</v>
      </c>
      <c r="B175" s="38">
        <v>7459224</v>
      </c>
      <c r="C175" s="92">
        <v>7206065</v>
      </c>
      <c r="D175" s="92">
        <v>7640185</v>
      </c>
      <c r="E175" s="39">
        <v>7675793</v>
      </c>
      <c r="F175" s="134">
        <v>32524643</v>
      </c>
      <c r="G175" s="38">
        <v>31100795</v>
      </c>
      <c r="H175" s="92">
        <v>34619493</v>
      </c>
      <c r="I175" s="39">
        <v>37163566</v>
      </c>
      <c r="J175" s="139">
        <f t="shared" si="95"/>
        <v>4.3603252831661843</v>
      </c>
      <c r="K175" s="112">
        <f t="shared" si="95"/>
        <v>4.3159192985353307</v>
      </c>
      <c r="L175" s="63">
        <f t="shared" si="107"/>
        <v>4.5312375289341817</v>
      </c>
      <c r="M175" s="98">
        <f t="shared" si="108"/>
        <v>4.8416581843726112</v>
      </c>
      <c r="N175" s="41"/>
      <c r="O175" s="69">
        <f t="shared" si="96"/>
        <v>4.6606201289628455E-3</v>
      </c>
      <c r="P175" s="82">
        <f t="shared" si="97"/>
        <v>7.3486720328342192E-2</v>
      </c>
      <c r="Q175" s="70">
        <f t="shared" si="98"/>
        <v>6.850681595397301E-2</v>
      </c>
      <c r="R175" s="42"/>
      <c r="S175" s="143">
        <f>B175/B189</f>
        <v>8.9571397343405829E-2</v>
      </c>
      <c r="T175" s="143">
        <f>C175/C189</f>
        <v>8.2328576164682352E-2</v>
      </c>
      <c r="U175" s="84">
        <f>D175/D189</f>
        <v>8.2797189359240908E-2</v>
      </c>
      <c r="V175" s="47">
        <f>E175/E189</f>
        <v>8.797472705379937E-2</v>
      </c>
      <c r="W175" s="49"/>
      <c r="X175" s="143">
        <f>F175/F189</f>
        <v>0.10506952062113169</v>
      </c>
      <c r="Y175" s="143">
        <f>G175/G189</f>
        <v>9.3992042021141836E-2</v>
      </c>
      <c r="Z175" s="84">
        <f>H175/H189</f>
        <v>9.4297281829604548E-2</v>
      </c>
      <c r="AA175" s="47">
        <f>I175/I189</f>
        <v>0.10170487399481282</v>
      </c>
    </row>
    <row r="176" spans="1:27" ht="20.100000000000001" customHeight="1">
      <c r="A176" s="50" t="s">
        <v>54</v>
      </c>
      <c r="B176" s="51">
        <v>982668</v>
      </c>
      <c r="C176" s="60">
        <v>906837</v>
      </c>
      <c r="D176" s="60">
        <v>946554</v>
      </c>
      <c r="E176" s="52">
        <v>965533</v>
      </c>
      <c r="F176" s="133">
        <v>4064248</v>
      </c>
      <c r="G176" s="51">
        <v>3680109</v>
      </c>
      <c r="H176" s="60">
        <v>3942339</v>
      </c>
      <c r="I176" s="52">
        <v>4307636</v>
      </c>
      <c r="J176" s="140">
        <f t="shared" si="95"/>
        <v>4.1359319729552606</v>
      </c>
      <c r="K176" s="137">
        <f t="shared" si="95"/>
        <v>4.0581813490186223</v>
      </c>
      <c r="L176" s="64">
        <f t="shared" si="107"/>
        <v>4.164938291951648</v>
      </c>
      <c r="M176" s="99">
        <f t="shared" si="108"/>
        <v>4.461407326316138</v>
      </c>
      <c r="O176" s="67">
        <f t="shared" si="96"/>
        <v>2.0050625743486372E-2</v>
      </c>
      <c r="P176" s="74">
        <f t="shared" si="97"/>
        <v>9.2659966583289774E-2</v>
      </c>
      <c r="Q176" s="68">
        <f t="shared" si="98"/>
        <v>7.11820952875553E-2</v>
      </c>
      <c r="S176" s="144">
        <f>B176/$B$175</f>
        <v>0.1317386366195733</v>
      </c>
      <c r="T176" s="144">
        <f>C176/$C$175</f>
        <v>0.12584357759748213</v>
      </c>
      <c r="U176" s="85">
        <f>D176/$D$175</f>
        <v>0.12389150262722697</v>
      </c>
      <c r="V176" s="20">
        <f>E176/$E$175</f>
        <v>0.12578934840999489</v>
      </c>
      <c r="W176" s="45"/>
      <c r="X176" s="144">
        <f>F176/$F$175</f>
        <v>0.12495903490777746</v>
      </c>
      <c r="Y176" s="144">
        <f>G176/$G$175</f>
        <v>0.11832845430478546</v>
      </c>
      <c r="Z176" s="85">
        <f>H176/$H$175</f>
        <v>0.11387627773751625</v>
      </c>
      <c r="AA176" s="20">
        <f>I176/$I$175</f>
        <v>0.11591019010393136</v>
      </c>
    </row>
    <row r="177" spans="1:27" ht="20.100000000000001" customHeight="1">
      <c r="A177" s="50" t="s">
        <v>55</v>
      </c>
      <c r="B177" s="51">
        <v>6558</v>
      </c>
      <c r="C177" s="60">
        <v>6237</v>
      </c>
      <c r="D177" s="60">
        <v>6165</v>
      </c>
      <c r="E177" s="52">
        <v>7290</v>
      </c>
      <c r="F177" s="133">
        <v>44021</v>
      </c>
      <c r="G177" s="51">
        <v>44324</v>
      </c>
      <c r="H177" s="60">
        <v>51706</v>
      </c>
      <c r="I177" s="52">
        <v>67138</v>
      </c>
      <c r="J177" s="140">
        <f t="shared" si="95"/>
        <v>6.7125648063433978</v>
      </c>
      <c r="K177" s="137">
        <f t="shared" si="95"/>
        <v>7.10662177328844</v>
      </c>
      <c r="L177" s="64">
        <f t="shared" si="107"/>
        <v>8.387023519870235</v>
      </c>
      <c r="M177" s="99">
        <f t="shared" si="108"/>
        <v>9.2096021947873794</v>
      </c>
      <c r="O177" s="67">
        <f t="shared" si="96"/>
        <v>0.18248175182481752</v>
      </c>
      <c r="P177" s="74">
        <f t="shared" si="97"/>
        <v>0.29845665880168648</v>
      </c>
      <c r="Q177" s="68">
        <f t="shared" si="98"/>
        <v>9.8077544789080484E-2</v>
      </c>
      <c r="S177" s="144">
        <f t="shared" ref="S177:S188" si="120">B177/$B$175</f>
        <v>8.7917992541851537E-4</v>
      </c>
      <c r="T177" s="144">
        <f t="shared" ref="T177:T188" si="121">C177/$C$175</f>
        <v>8.6552091883711842E-4</v>
      </c>
      <c r="U177" s="85">
        <f t="shared" ref="U177:U188" si="122">D177/$D$175</f>
        <v>8.0691763353897843E-4</v>
      </c>
      <c r="V177" s="20">
        <f t="shared" ref="V177:V188" si="123">E177/$E$175</f>
        <v>9.4973900416543276E-4</v>
      </c>
      <c r="W177" s="45"/>
      <c r="X177" s="144">
        <f t="shared" ref="X177:X188" si="124">F177/$F$175</f>
        <v>1.3534660472676056E-3</v>
      </c>
      <c r="Y177" s="144">
        <f t="shared" ref="Y177:Y188" si="125">G177/$G$175</f>
        <v>1.4251725719551542E-3</v>
      </c>
      <c r="Z177" s="85">
        <f t="shared" ref="Z177:Z188" si="126">H177/$H$175</f>
        <v>1.493551624225115E-3</v>
      </c>
      <c r="AA177" s="20">
        <f t="shared" ref="AA177:AA188" si="127">I177/$I$175</f>
        <v>1.8065543010592686E-3</v>
      </c>
    </row>
    <row r="178" spans="1:27" ht="20.100000000000001" customHeight="1">
      <c r="A178" s="50" t="s">
        <v>56</v>
      </c>
      <c r="B178" s="51">
        <v>640305</v>
      </c>
      <c r="C178" s="60">
        <v>654915</v>
      </c>
      <c r="D178" s="60">
        <v>773593</v>
      </c>
      <c r="E178" s="52">
        <v>846927</v>
      </c>
      <c r="F178" s="133">
        <v>4194867</v>
      </c>
      <c r="G178" s="51">
        <v>4226043</v>
      </c>
      <c r="H178" s="60">
        <v>5183978</v>
      </c>
      <c r="I178" s="52">
        <v>5914724</v>
      </c>
      <c r="J178" s="140">
        <f t="shared" si="95"/>
        <v>6.55135755616464</v>
      </c>
      <c r="K178" s="137">
        <f t="shared" si="95"/>
        <v>6.4528114335448112</v>
      </c>
      <c r="L178" s="64">
        <f t="shared" si="107"/>
        <v>6.7011697365410496</v>
      </c>
      <c r="M178" s="99">
        <f t="shared" si="108"/>
        <v>6.9837471234238606</v>
      </c>
      <c r="O178" s="67">
        <f t="shared" si="96"/>
        <v>9.4796617859778984E-2</v>
      </c>
      <c r="P178" s="74">
        <f t="shared" si="97"/>
        <v>0.14096240377563329</v>
      </c>
      <c r="Q178" s="68">
        <f t="shared" si="98"/>
        <v>4.2168367313833964E-2</v>
      </c>
      <c r="S178" s="144">
        <f t="shared" si="120"/>
        <v>8.5840698710750604E-2</v>
      </c>
      <c r="T178" s="144">
        <f t="shared" si="121"/>
        <v>9.0883859637680198E-2</v>
      </c>
      <c r="U178" s="85">
        <f t="shared" si="122"/>
        <v>0.10125317646104119</v>
      </c>
      <c r="V178" s="20">
        <f t="shared" si="123"/>
        <v>0.11033739445553052</v>
      </c>
      <c r="W178" s="45"/>
      <c r="X178" s="144">
        <f t="shared" si="124"/>
        <v>0.12897503594428383</v>
      </c>
      <c r="Y178" s="144">
        <f t="shared" si="125"/>
        <v>0.13588215349479008</v>
      </c>
      <c r="Z178" s="85">
        <f t="shared" si="126"/>
        <v>0.14974159211401508</v>
      </c>
      <c r="AA178" s="20">
        <f t="shared" si="127"/>
        <v>0.15915383362296287</v>
      </c>
    </row>
    <row r="179" spans="1:27" ht="20.100000000000001" customHeight="1">
      <c r="A179" s="50" t="s">
        <v>57</v>
      </c>
      <c r="B179" s="51">
        <v>72</v>
      </c>
      <c r="C179" s="60">
        <v>23</v>
      </c>
      <c r="D179" s="60">
        <v>15</v>
      </c>
      <c r="E179" s="52">
        <v>15</v>
      </c>
      <c r="F179" s="133">
        <v>770</v>
      </c>
      <c r="G179" s="51">
        <v>433</v>
      </c>
      <c r="H179" s="60">
        <v>494</v>
      </c>
      <c r="I179" s="52">
        <v>676</v>
      </c>
      <c r="J179" s="140">
        <f t="shared" si="95"/>
        <v>10.694444444444445</v>
      </c>
      <c r="K179" s="137">
        <f t="shared" si="95"/>
        <v>18.826086956521738</v>
      </c>
      <c r="L179" s="64">
        <f t="shared" si="107"/>
        <v>32.93333333333333</v>
      </c>
      <c r="M179" s="99">
        <f t="shared" si="108"/>
        <v>45.06666666666667</v>
      </c>
      <c r="O179" s="67">
        <f t="shared" si="96"/>
        <v>0</v>
      </c>
      <c r="P179" s="74">
        <f t="shared" si="97"/>
        <v>0.36842105263157893</v>
      </c>
      <c r="Q179" s="68">
        <f t="shared" si="98"/>
        <v>0.3684210526315792</v>
      </c>
      <c r="S179" s="144">
        <f t="shared" si="120"/>
        <v>9.6524785956287143E-6</v>
      </c>
      <c r="T179" s="144">
        <f t="shared" si="121"/>
        <v>3.1917558334541806E-6</v>
      </c>
      <c r="U179" s="85">
        <f t="shared" si="122"/>
        <v>1.9633032446203854E-6</v>
      </c>
      <c r="V179" s="20">
        <f t="shared" si="123"/>
        <v>1.9541954818218781E-6</v>
      </c>
      <c r="W179" s="45"/>
      <c r="X179" s="144">
        <f t="shared" si="124"/>
        <v>2.3674356702393321E-5</v>
      </c>
      <c r="Y179" s="144">
        <f t="shared" si="125"/>
        <v>1.3922473685962047E-5</v>
      </c>
      <c r="Z179" s="85">
        <f t="shared" si="126"/>
        <v>1.4269417521510207E-5</v>
      </c>
      <c r="AA179" s="20">
        <f t="shared" si="127"/>
        <v>1.8189858314457768E-5</v>
      </c>
    </row>
    <row r="180" spans="1:27" ht="20.100000000000001" customHeight="1">
      <c r="A180" s="50" t="s">
        <v>58</v>
      </c>
      <c r="B180" s="51">
        <v>1827</v>
      </c>
      <c r="C180" s="60">
        <v>24330</v>
      </c>
      <c r="D180" s="60">
        <v>20447</v>
      </c>
      <c r="E180" s="52">
        <v>21574</v>
      </c>
      <c r="F180" s="133">
        <v>7621</v>
      </c>
      <c r="G180" s="51">
        <v>100538</v>
      </c>
      <c r="H180" s="60">
        <v>103458</v>
      </c>
      <c r="I180" s="52">
        <v>115639</v>
      </c>
      <c r="J180" s="140">
        <f t="shared" si="95"/>
        <v>4.1713191023535847</v>
      </c>
      <c r="K180" s="137">
        <f t="shared" si="95"/>
        <v>4.1322646937936707</v>
      </c>
      <c r="L180" s="64">
        <f t="shared" si="107"/>
        <v>5.0598131755269717</v>
      </c>
      <c r="M180" s="99">
        <f t="shared" si="108"/>
        <v>5.3601093909335313</v>
      </c>
      <c r="O180" s="67">
        <f t="shared" si="96"/>
        <v>5.5118110236220472E-2</v>
      </c>
      <c r="P180" s="74">
        <f t="shared" si="97"/>
        <v>0.11773859923833827</v>
      </c>
      <c r="Q180" s="68">
        <f t="shared" si="98"/>
        <v>5.9349269427380433E-2</v>
      </c>
      <c r="S180" s="144">
        <f t="shared" si="120"/>
        <v>2.4493164436407863E-4</v>
      </c>
      <c r="T180" s="144">
        <f t="shared" si="121"/>
        <v>3.3763225838234876E-3</v>
      </c>
      <c r="U180" s="85">
        <f t="shared" si="122"/>
        <v>2.676244096183535E-3</v>
      </c>
      <c r="V180" s="20">
        <f t="shared" si="123"/>
        <v>2.8106542216550135E-3</v>
      </c>
      <c r="W180" s="45"/>
      <c r="X180" s="144">
        <f t="shared" si="124"/>
        <v>2.3431463951810325E-4</v>
      </c>
      <c r="Y180" s="144">
        <f t="shared" si="125"/>
        <v>3.2326504836934231E-3</v>
      </c>
      <c r="Z180" s="85">
        <f t="shared" si="126"/>
        <v>2.9884319796364437E-3</v>
      </c>
      <c r="AA180" s="20">
        <f t="shared" si="127"/>
        <v>3.1116228189727543E-3</v>
      </c>
    </row>
    <row r="181" spans="1:27" ht="20.100000000000001" customHeight="1">
      <c r="A181" s="50" t="s">
        <v>59</v>
      </c>
      <c r="B181" s="51">
        <v>33106</v>
      </c>
      <c r="C181" s="60">
        <v>18556</v>
      </c>
      <c r="D181" s="60">
        <v>23376</v>
      </c>
      <c r="E181" s="52">
        <v>29676</v>
      </c>
      <c r="F181" s="133">
        <v>128788</v>
      </c>
      <c r="G181" s="51">
        <v>87080</v>
      </c>
      <c r="H181" s="60">
        <v>111663</v>
      </c>
      <c r="I181" s="52">
        <v>137237</v>
      </c>
      <c r="J181" s="140">
        <f t="shared" si="95"/>
        <v>3.8901709659880384</v>
      </c>
      <c r="K181" s="137">
        <f t="shared" si="95"/>
        <v>4.6928217288208662</v>
      </c>
      <c r="L181" s="64">
        <f t="shared" si="107"/>
        <v>4.7768223819301845</v>
      </c>
      <c r="M181" s="99">
        <f t="shared" si="108"/>
        <v>4.624511389675158</v>
      </c>
      <c r="O181" s="67">
        <f t="shared" si="96"/>
        <v>0.26950718685831621</v>
      </c>
      <c r="P181" s="74">
        <f t="shared" si="97"/>
        <v>0.22902841585843117</v>
      </c>
      <c r="Q181" s="68">
        <f t="shared" si="98"/>
        <v>-3.1885420908926862E-2</v>
      </c>
      <c r="S181" s="144">
        <f t="shared" si="120"/>
        <v>4.4382632831511696E-3</v>
      </c>
      <c r="T181" s="144">
        <f t="shared" si="121"/>
        <v>2.5750530976337296E-3</v>
      </c>
      <c r="U181" s="85">
        <f t="shared" si="122"/>
        <v>3.0596117764164089E-3</v>
      </c>
      <c r="V181" s="20">
        <f t="shared" si="123"/>
        <v>3.866180341236404E-3</v>
      </c>
      <c r="W181" s="45"/>
      <c r="X181" s="144">
        <f t="shared" si="124"/>
        <v>3.9597052610231571E-3</v>
      </c>
      <c r="Y181" s="144">
        <f t="shared" si="125"/>
        <v>2.7999284262669169E-3</v>
      </c>
      <c r="Z181" s="85">
        <f t="shared" si="126"/>
        <v>3.2254371836121344E-3</v>
      </c>
      <c r="AA181" s="20">
        <f t="shared" si="127"/>
        <v>3.692783410504794E-3</v>
      </c>
    </row>
    <row r="182" spans="1:27" ht="20.100000000000001" customHeight="1">
      <c r="A182" s="50" t="s">
        <v>60</v>
      </c>
      <c r="B182" s="51">
        <v>267710</v>
      </c>
      <c r="C182" s="60">
        <v>1086</v>
      </c>
      <c r="D182" s="60">
        <v>1267</v>
      </c>
      <c r="E182" s="52">
        <v>951</v>
      </c>
      <c r="F182" s="133">
        <v>1248643</v>
      </c>
      <c r="G182" s="51">
        <v>4433</v>
      </c>
      <c r="H182" s="60">
        <v>4733</v>
      </c>
      <c r="I182" s="52">
        <v>3851</v>
      </c>
      <c r="J182" s="140">
        <f t="shared" si="95"/>
        <v>4.6641627133838854</v>
      </c>
      <c r="K182" s="137">
        <f t="shared" si="95"/>
        <v>4.0819521178637199</v>
      </c>
      <c r="L182" s="64">
        <f t="shared" si="107"/>
        <v>3.7355958958168904</v>
      </c>
      <c r="M182" s="99">
        <f t="shared" si="108"/>
        <v>4.0494216614090428</v>
      </c>
      <c r="O182" s="67">
        <f t="shared" si="96"/>
        <v>-0.24940805051302289</v>
      </c>
      <c r="P182" s="74">
        <f t="shared" si="97"/>
        <v>-0.18635115148954151</v>
      </c>
      <c r="Q182" s="68">
        <f t="shared" si="98"/>
        <v>8.4009559477130152E-2</v>
      </c>
      <c r="S182" s="144">
        <f t="shared" si="120"/>
        <v>3.5889792289385596E-2</v>
      </c>
      <c r="T182" s="144">
        <f t="shared" si="121"/>
        <v>1.5070638413614088E-4</v>
      </c>
      <c r="U182" s="85">
        <f t="shared" si="122"/>
        <v>1.6583368072893524E-4</v>
      </c>
      <c r="V182" s="20">
        <f t="shared" si="123"/>
        <v>1.2389599354750708E-4</v>
      </c>
      <c r="W182" s="45"/>
      <c r="X182" s="144">
        <f t="shared" si="124"/>
        <v>3.839067503369676E-2</v>
      </c>
      <c r="Y182" s="144">
        <f t="shared" si="125"/>
        <v>1.4253654930685856E-4</v>
      </c>
      <c r="Z182" s="85">
        <f t="shared" si="126"/>
        <v>1.3671488487714133E-4</v>
      </c>
      <c r="AA182" s="20">
        <f t="shared" si="127"/>
        <v>1.03622994628664E-4</v>
      </c>
    </row>
    <row r="183" spans="1:27" ht="20.100000000000001" customHeight="1">
      <c r="A183" s="50" t="s">
        <v>61</v>
      </c>
      <c r="B183" s="51">
        <v>15738</v>
      </c>
      <c r="C183" s="60">
        <v>248934</v>
      </c>
      <c r="D183" s="60">
        <v>249939</v>
      </c>
      <c r="E183" s="52">
        <v>255805</v>
      </c>
      <c r="F183" s="133">
        <v>71499</v>
      </c>
      <c r="G183" s="51">
        <v>1119768</v>
      </c>
      <c r="H183" s="60">
        <v>1176048</v>
      </c>
      <c r="I183" s="52">
        <v>1277663</v>
      </c>
      <c r="J183" s="140">
        <f t="shared" si="95"/>
        <v>4.5430804422417079</v>
      </c>
      <c r="K183" s="137">
        <f t="shared" si="95"/>
        <v>4.4982525488683747</v>
      </c>
      <c r="L183" s="64">
        <f t="shared" si="107"/>
        <v>4.7053401029851285</v>
      </c>
      <c r="M183" s="99">
        <f t="shared" si="108"/>
        <v>4.9946756318289323</v>
      </c>
      <c r="O183" s="67">
        <f t="shared" si="96"/>
        <v>2.3469726613293645E-2</v>
      </c>
      <c r="P183" s="74">
        <f t="shared" si="97"/>
        <v>8.6403786240017419E-2</v>
      </c>
      <c r="Q183" s="68">
        <f t="shared" si="98"/>
        <v>6.1490885358158394E-2</v>
      </c>
      <c r="S183" s="144">
        <f t="shared" si="120"/>
        <v>2.1098709463611763E-3</v>
      </c>
      <c r="T183" s="144">
        <f t="shared" si="121"/>
        <v>3.4545067245438391E-2</v>
      </c>
      <c r="U183" s="85">
        <f t="shared" si="122"/>
        <v>3.2713736643811636E-2</v>
      </c>
      <c r="V183" s="20">
        <f t="shared" si="123"/>
        <v>3.3326198348496372E-2</v>
      </c>
      <c r="W183" s="45"/>
      <c r="X183" s="144">
        <f t="shared" si="124"/>
        <v>2.1983023764472987E-3</v>
      </c>
      <c r="Y183" s="144">
        <f t="shared" si="125"/>
        <v>3.600448155746501E-2</v>
      </c>
      <c r="Z183" s="85">
        <f t="shared" si="126"/>
        <v>3.3970688132261208E-2</v>
      </c>
      <c r="AA183" s="20">
        <f t="shared" si="127"/>
        <v>3.437945110003706E-2</v>
      </c>
    </row>
    <row r="184" spans="1:27" ht="20.100000000000001" customHeight="1">
      <c r="A184" s="50" t="s">
        <v>62</v>
      </c>
      <c r="B184" s="51">
        <v>437799</v>
      </c>
      <c r="C184" s="60">
        <v>364271</v>
      </c>
      <c r="D184" s="60">
        <v>373823</v>
      </c>
      <c r="E184" s="52">
        <v>352199</v>
      </c>
      <c r="F184" s="133">
        <v>1711716</v>
      </c>
      <c r="G184" s="51">
        <v>1409597</v>
      </c>
      <c r="H184" s="60">
        <v>1498298</v>
      </c>
      <c r="I184" s="52">
        <v>1549291</v>
      </c>
      <c r="J184" s="140">
        <f t="shared" si="95"/>
        <v>3.9098216304742586</v>
      </c>
      <c r="K184" s="137">
        <f t="shared" si="95"/>
        <v>3.8696382638200681</v>
      </c>
      <c r="L184" s="64">
        <f t="shared" si="107"/>
        <v>4.0080412387680804</v>
      </c>
      <c r="M184" s="99">
        <f t="shared" si="108"/>
        <v>4.3989080037138093</v>
      </c>
      <c r="O184" s="67">
        <f t="shared" si="96"/>
        <v>-5.7845557924472275E-2</v>
      </c>
      <c r="P184" s="74">
        <f t="shared" si="97"/>
        <v>3.4033950522526224E-2</v>
      </c>
      <c r="Q184" s="68">
        <f t="shared" si="98"/>
        <v>9.7520644539542345E-2</v>
      </c>
      <c r="S184" s="144">
        <f t="shared" si="120"/>
        <v>5.8692298287328547E-2</v>
      </c>
      <c r="T184" s="144">
        <f t="shared" si="121"/>
        <v>5.0550612574269037E-2</v>
      </c>
      <c r="U184" s="85">
        <f t="shared" si="122"/>
        <v>4.8928527254248427E-2</v>
      </c>
      <c r="V184" s="20">
        <f t="shared" si="123"/>
        <v>4.5884379633478911E-2</v>
      </c>
      <c r="W184" s="45"/>
      <c r="X184" s="144">
        <f t="shared" si="124"/>
        <v>5.2628279424927121E-2</v>
      </c>
      <c r="Y184" s="144">
        <f t="shared" si="125"/>
        <v>4.5323503788247212E-2</v>
      </c>
      <c r="Z184" s="85">
        <f t="shared" si="126"/>
        <v>4.3279027800898179E-2</v>
      </c>
      <c r="AA184" s="20">
        <f t="shared" si="127"/>
        <v>4.1688437541219807E-2</v>
      </c>
    </row>
    <row r="185" spans="1:27" ht="20.100000000000001" customHeight="1">
      <c r="A185" s="50" t="s">
        <v>63</v>
      </c>
      <c r="B185" s="51">
        <v>333019</v>
      </c>
      <c r="C185" s="60">
        <v>345069</v>
      </c>
      <c r="D185" s="60">
        <v>364837</v>
      </c>
      <c r="E185" s="52">
        <v>362676</v>
      </c>
      <c r="F185" s="133">
        <v>1333984</v>
      </c>
      <c r="G185" s="51">
        <v>1283470</v>
      </c>
      <c r="H185" s="60">
        <v>1360214</v>
      </c>
      <c r="I185" s="52">
        <v>1489394</v>
      </c>
      <c r="J185" s="140">
        <f t="shared" si="95"/>
        <v>4.0057294028268657</v>
      </c>
      <c r="K185" s="137">
        <f t="shared" si="95"/>
        <v>3.7194590067493749</v>
      </c>
      <c r="L185" s="64">
        <f t="shared" si="107"/>
        <v>3.7282786559477246</v>
      </c>
      <c r="M185" s="99">
        <f t="shared" si="108"/>
        <v>4.1066792398725029</v>
      </c>
      <c r="O185" s="67">
        <f t="shared" si="96"/>
        <v>-5.9231930971913481E-3</v>
      </c>
      <c r="P185" s="74">
        <f t="shared" si="97"/>
        <v>9.4970350253710076E-2</v>
      </c>
      <c r="Q185" s="68">
        <f t="shared" si="98"/>
        <v>0.10149471615302032</v>
      </c>
      <c r="S185" s="144">
        <f t="shared" si="120"/>
        <v>4.4645260686634429E-2</v>
      </c>
      <c r="T185" s="144">
        <f t="shared" si="121"/>
        <v>4.7885912769313074E-2</v>
      </c>
      <c r="U185" s="85">
        <f t="shared" si="122"/>
        <v>4.7752377723837842E-2</v>
      </c>
      <c r="V185" s="20">
        <f t="shared" si="123"/>
        <v>4.7249320037682098E-2</v>
      </c>
      <c r="W185" s="45"/>
      <c r="X185" s="144">
        <f t="shared" si="124"/>
        <v>4.1014562404266819E-2</v>
      </c>
      <c r="Y185" s="144">
        <f t="shared" si="125"/>
        <v>4.1268076909288007E-2</v>
      </c>
      <c r="Z185" s="85">
        <f t="shared" si="126"/>
        <v>3.9290407863569812E-2</v>
      </c>
      <c r="AA185" s="20">
        <f t="shared" si="127"/>
        <v>4.007672460710579E-2</v>
      </c>
    </row>
    <row r="186" spans="1:27" ht="20.100000000000001" customHeight="1">
      <c r="A186" s="50" t="s">
        <v>64</v>
      </c>
      <c r="B186" s="51">
        <v>1515702</v>
      </c>
      <c r="C186" s="60">
        <v>1552037</v>
      </c>
      <c r="D186" s="60">
        <v>1619970</v>
      </c>
      <c r="E186" s="52">
        <v>1628119</v>
      </c>
      <c r="F186" s="133">
        <v>4971509</v>
      </c>
      <c r="G186" s="51">
        <v>5101476</v>
      </c>
      <c r="H186" s="60">
        <v>5601296</v>
      </c>
      <c r="I186" s="52">
        <v>6032017</v>
      </c>
      <c r="J186" s="140">
        <f t="shared" si="95"/>
        <v>3.2800042488563057</v>
      </c>
      <c r="K186" s="137">
        <f t="shared" si="95"/>
        <v>3.286955143466296</v>
      </c>
      <c r="L186" s="64">
        <f t="shared" si="107"/>
        <v>3.4576541540892731</v>
      </c>
      <c r="M186" s="99">
        <f t="shared" si="108"/>
        <v>3.7048993347537866</v>
      </c>
      <c r="O186" s="67">
        <f t="shared" si="96"/>
        <v>5.0303400680259515E-3</v>
      </c>
      <c r="P186" s="74">
        <f t="shared" si="97"/>
        <v>7.6896668199645218E-2</v>
      </c>
      <c r="Q186" s="68">
        <f t="shared" si="98"/>
        <v>7.1506625488296269E-2</v>
      </c>
      <c r="S186" s="144">
        <f t="shared" si="120"/>
        <v>0.20319834878266158</v>
      </c>
      <c r="T186" s="144">
        <f t="shared" si="121"/>
        <v>0.21537926732550983</v>
      </c>
      <c r="U186" s="85">
        <f t="shared" si="122"/>
        <v>0.2120328238125124</v>
      </c>
      <c r="V186" s="20">
        <f t="shared" si="123"/>
        <v>0.21211085291122364</v>
      </c>
      <c r="W186" s="45"/>
      <c r="X186" s="144">
        <f t="shared" si="124"/>
        <v>0.15285360703267364</v>
      </c>
      <c r="Y186" s="144">
        <f t="shared" si="125"/>
        <v>0.16403040501054716</v>
      </c>
      <c r="Z186" s="85">
        <f t="shared" si="126"/>
        <v>0.16179601474810737</v>
      </c>
      <c r="AA186" s="20">
        <f t="shared" si="127"/>
        <v>0.16230996239704232</v>
      </c>
    </row>
    <row r="187" spans="1:27" ht="20.100000000000001" customHeight="1">
      <c r="A187" s="50" t="s">
        <v>65</v>
      </c>
      <c r="B187" s="51">
        <v>3128654</v>
      </c>
      <c r="C187" s="60">
        <v>2997483</v>
      </c>
      <c r="D187" s="60">
        <v>3155313</v>
      </c>
      <c r="E187" s="52">
        <v>3077165</v>
      </c>
      <c r="F187" s="133">
        <v>14080222</v>
      </c>
      <c r="G187" s="51">
        <v>13475167</v>
      </c>
      <c r="H187" s="60">
        <v>14880305</v>
      </c>
      <c r="I187" s="52">
        <v>15346411</v>
      </c>
      <c r="J187" s="140">
        <f t="shared" si="95"/>
        <v>4.5004088019960022</v>
      </c>
      <c r="K187" s="137">
        <f t="shared" si="95"/>
        <v>4.4954940528436689</v>
      </c>
      <c r="L187" s="64">
        <f t="shared" si="107"/>
        <v>4.7159521099808481</v>
      </c>
      <c r="M187" s="99">
        <f t="shared" si="108"/>
        <v>4.9871914570716873</v>
      </c>
      <c r="O187" s="67">
        <f t="shared" si="96"/>
        <v>-2.4767115021552537E-2</v>
      </c>
      <c r="P187" s="74">
        <f t="shared" si="97"/>
        <v>3.1323685905631636E-2</v>
      </c>
      <c r="Q187" s="68">
        <f t="shared" si="98"/>
        <v>5.7515288697861842E-2</v>
      </c>
      <c r="S187" s="144">
        <f t="shared" si="120"/>
        <v>0.41943424677955776</v>
      </c>
      <c r="T187" s="144">
        <f t="shared" si="121"/>
        <v>0.41596668917085816</v>
      </c>
      <c r="U187" s="85">
        <f t="shared" si="122"/>
        <v>0.4129890833795255</v>
      </c>
      <c r="V187" s="20">
        <f t="shared" si="123"/>
        <v>0.40089212932136131</v>
      </c>
      <c r="W187" s="45"/>
      <c r="X187" s="144">
        <f t="shared" si="124"/>
        <v>0.43290934815179988</v>
      </c>
      <c r="Y187" s="144">
        <f t="shared" si="125"/>
        <v>0.43327403688555227</v>
      </c>
      <c r="Z187" s="85">
        <f t="shared" si="126"/>
        <v>0.4298244633449716</v>
      </c>
      <c r="AA187" s="20">
        <f t="shared" si="127"/>
        <v>0.41294236941632567</v>
      </c>
    </row>
    <row r="188" spans="1:27" ht="20.100000000000001" customHeight="1">
      <c r="A188" s="50" t="s">
        <v>66</v>
      </c>
      <c r="B188" s="51">
        <v>96066</v>
      </c>
      <c r="C188" s="60">
        <v>86287</v>
      </c>
      <c r="D188" s="60">
        <v>104886</v>
      </c>
      <c r="E188" s="52">
        <v>127863</v>
      </c>
      <c r="F188" s="133">
        <v>666755</v>
      </c>
      <c r="G188" s="51">
        <v>568357</v>
      </c>
      <c r="H188" s="60">
        <v>704961</v>
      </c>
      <c r="I188" s="52">
        <v>921889</v>
      </c>
      <c r="J188" s="140">
        <f t="shared" si="95"/>
        <v>6.940592925696917</v>
      </c>
      <c r="K188" s="137">
        <f t="shared" si="95"/>
        <v>6.5868207261812328</v>
      </c>
      <c r="L188" s="64">
        <f t="shared" si="107"/>
        <v>6.7212116011669814</v>
      </c>
      <c r="M188" s="99">
        <f t="shared" si="108"/>
        <v>7.2099747385873947</v>
      </c>
      <c r="O188" s="67">
        <f t="shared" si="96"/>
        <v>0.21906641496481893</v>
      </c>
      <c r="P188" s="74">
        <f t="shared" si="97"/>
        <v>0.30771631338471206</v>
      </c>
      <c r="Q188" s="68">
        <f t="shared" si="98"/>
        <v>7.2719498570101709E-2</v>
      </c>
      <c r="S188" s="144">
        <f t="shared" si="120"/>
        <v>1.2878819566217612E-2</v>
      </c>
      <c r="T188" s="144">
        <f t="shared" si="121"/>
        <v>1.1974218939185256E-2</v>
      </c>
      <c r="U188" s="85">
        <f t="shared" si="122"/>
        <v>1.3728201607683583E-2</v>
      </c>
      <c r="V188" s="20">
        <f t="shared" si="123"/>
        <v>1.6657953126146055E-2</v>
      </c>
      <c r="W188" s="45"/>
      <c r="X188" s="144">
        <f t="shared" si="124"/>
        <v>2.0499994419615919E-2</v>
      </c>
      <c r="Y188" s="144">
        <f t="shared" si="125"/>
        <v>1.827467754441647E-2</v>
      </c>
      <c r="Z188" s="85">
        <f t="shared" si="126"/>
        <v>2.0363123168788175E-2</v>
      </c>
      <c r="AA188" s="20">
        <f t="shared" si="127"/>
        <v>2.4806257827895202E-2</v>
      </c>
    </row>
    <row r="189" spans="1:27" s="3" customFormat="1" ht="22.5" customHeight="1">
      <c r="A189" s="27" t="s">
        <v>13</v>
      </c>
      <c r="B189" s="89">
        <v>83276852</v>
      </c>
      <c r="C189" s="93">
        <v>87528114</v>
      </c>
      <c r="D189" s="93">
        <v>92275898</v>
      </c>
      <c r="E189" s="90">
        <v>87249978</v>
      </c>
      <c r="F189" s="135">
        <v>309553549</v>
      </c>
      <c r="G189" s="7">
        <v>330887534</v>
      </c>
      <c r="H189" s="93">
        <v>367131399</v>
      </c>
      <c r="I189" s="90">
        <v>365405949</v>
      </c>
      <c r="J189" s="141">
        <f t="shared" si="95"/>
        <v>3.7171619911857379</v>
      </c>
      <c r="K189" s="138">
        <f t="shared" si="95"/>
        <v>3.7803571775806799</v>
      </c>
      <c r="L189" s="65">
        <f t="shared" si="107"/>
        <v>3.978627214226623</v>
      </c>
      <c r="M189" s="100">
        <f t="shared" si="108"/>
        <v>4.1880348554357232</v>
      </c>
      <c r="N189" s="41"/>
      <c r="O189" s="71">
        <f t="shared" si="96"/>
        <v>-5.4466226923091013E-2</v>
      </c>
      <c r="P189" s="83">
        <f t="shared" si="97"/>
        <v>-4.6998159370182334E-3</v>
      </c>
      <c r="Q189" s="80">
        <f t="shared" si="98"/>
        <v>5.2633139506086002E-2</v>
      </c>
      <c r="R189" s="42"/>
      <c r="S189" s="145">
        <f>S7+S35+S21+S49+S63+S77+S91+S105+S119+S133+S147+S161+S175</f>
        <v>1</v>
      </c>
      <c r="T189" s="145">
        <f>T7+T35+T21+T49+T63+T77+T91+T105+T119+T133+T147+T161+T175</f>
        <v>1</v>
      </c>
      <c r="U189" s="86">
        <f t="shared" ref="U189:V189" si="128">U7+U35+U21+U49+U63+U77+U91+U105+U119+U133+U147+U161+U175</f>
        <v>1</v>
      </c>
      <c r="V189" s="11">
        <f t="shared" si="128"/>
        <v>1</v>
      </c>
      <c r="W189" s="46"/>
      <c r="X189" s="145">
        <f>X7+X35+X21+X49+X63+X77+X91+X105+X119+X133+X147+X161+X175</f>
        <v>1</v>
      </c>
      <c r="Y189" s="145">
        <f>Y7+Y35+Y21+Y49+Y63+Y77+Y91+Y105+Y119+Y133+Y147+Y161+Y175</f>
        <v>0.99999999999999989</v>
      </c>
      <c r="Z189" s="86">
        <f t="shared" ref="Z189:AA189" si="129">Z7+Z35+Z21+Z49+Z63+Z77+Z91+Z105+Z119+Z133+Z147+Z161+Z175</f>
        <v>1.0000000000000002</v>
      </c>
      <c r="AA189" s="11">
        <f t="shared" si="129"/>
        <v>0.99999999999999978</v>
      </c>
    </row>
    <row r="190" spans="1:27" ht="20.100000000000001" customHeight="1">
      <c r="A190" s="50" t="s">
        <v>54</v>
      </c>
      <c r="B190" s="51">
        <f>B8+B22+B36+B50+B64+B78+B92+B106+B120+B134+B148+B162+B176</f>
        <v>14195583</v>
      </c>
      <c r="C190" s="60">
        <f>C8+C22+C36+C50+C64+C78+C92+C106+C120+C134+C148+C162+C176</f>
        <v>15281315</v>
      </c>
      <c r="D190" s="60">
        <f t="shared" ref="D190:E190" si="130">D8+D22+D36+D50+D64+D78+D92+D106+D120+D134+D148+D162+D176</f>
        <v>15734149</v>
      </c>
      <c r="E190" s="51">
        <f t="shared" si="130"/>
        <v>14979960</v>
      </c>
      <c r="F190" s="133">
        <f t="shared" ref="F190:G190" si="131">F8+F22+F36+F50+F64+F78+F92+F106+F120+F134+F148+F162+F176</f>
        <v>46993718</v>
      </c>
      <c r="G190" s="58">
        <f t="shared" ref="G190:H190" si="132">G8+G22+G36+G50+G64+G78+G92+G106+G120+G134+G148+G162+G176</f>
        <v>50099362</v>
      </c>
      <c r="H190" s="60">
        <f t="shared" si="132"/>
        <v>52493644</v>
      </c>
      <c r="I190" s="58">
        <f t="shared" ref="H190:I190" si="133">I8+I22+I36+I50+I64+I78+I92+I106+I120+I134+I148+I162+I176</f>
        <v>52928062</v>
      </c>
      <c r="J190" s="140">
        <f t="shared" si="95"/>
        <v>3.3104464959276418</v>
      </c>
      <c r="K190" s="137">
        <f t="shared" si="95"/>
        <v>3.2784719116123187</v>
      </c>
      <c r="L190" s="64">
        <f t="shared" si="107"/>
        <v>3.3362874598429189</v>
      </c>
      <c r="M190" s="99">
        <f t="shared" si="108"/>
        <v>3.5332578992200245</v>
      </c>
      <c r="O190" s="72">
        <f t="shared" si="96"/>
        <v>-4.793325651104486E-2</v>
      </c>
      <c r="P190" s="73">
        <f t="shared" si="97"/>
        <v>8.2756304744246757E-3</v>
      </c>
      <c r="Q190" s="74">
        <f t="shared" si="98"/>
        <v>5.9038809379566938E-2</v>
      </c>
      <c r="S190" s="146">
        <f>B190/$B$189</f>
        <v>0.17046253141269077</v>
      </c>
      <c r="T190" s="146">
        <f>C190/$C$189</f>
        <v>0.17458750453597116</v>
      </c>
      <c r="U190" s="87">
        <f>D190/$D$189</f>
        <v>0.17051201170645883</v>
      </c>
      <c r="V190" s="15">
        <f>E190/$E$189</f>
        <v>0.1716901292513793</v>
      </c>
      <c r="X190" s="146">
        <f>F190/$F$189</f>
        <v>0.15181127191664018</v>
      </c>
      <c r="Y190" s="146">
        <f>G190/$G$189</f>
        <v>0.15140903434579073</v>
      </c>
      <c r="Z190" s="87">
        <f>H190/$H$189</f>
        <v>0.14298325924446467</v>
      </c>
      <c r="AA190" s="15">
        <f>I190/$I$189</f>
        <v>0.14484729147088954</v>
      </c>
    </row>
    <row r="191" spans="1:27" ht="20.100000000000001" customHeight="1">
      <c r="A191" s="50" t="s">
        <v>55</v>
      </c>
      <c r="B191" s="51">
        <f t="shared" ref="B191:F191" si="134">B9+B23+B37+B51+B65+B79+B93+B107+B121+B135+B149+B163+B177</f>
        <v>120399</v>
      </c>
      <c r="C191" s="60">
        <f t="shared" ref="C191" si="135">C9+C23+C37+C51+C65+C79+C93+C107+C121+C135+C149+C163+C177</f>
        <v>121047</v>
      </c>
      <c r="D191" s="60">
        <f t="shared" ref="D191:E191" si="136">D9+D23+D37+D51+D65+D79+D93+D107+D121+D135+D149+D163+D177</f>
        <v>141099</v>
      </c>
      <c r="E191" s="51">
        <f t="shared" si="136"/>
        <v>122670</v>
      </c>
      <c r="F191" s="133">
        <f t="shared" si="134"/>
        <v>660862</v>
      </c>
      <c r="G191" s="58">
        <f t="shared" ref="G191:H191" si="137">G9+G23+G37+G51+G65+G79+G93+G107+G121+G135+G149+G163+G177</f>
        <v>732621</v>
      </c>
      <c r="H191" s="60">
        <f t="shared" si="137"/>
        <v>965496</v>
      </c>
      <c r="I191" s="58">
        <f t="shared" ref="H191:I191" si="138">I9+I23+I37+I51+I65+I79+I93+I107+I121+I135+I149+I163+I177</f>
        <v>984155</v>
      </c>
      <c r="J191" s="140">
        <f t="shared" si="95"/>
        <v>5.4889326323308332</v>
      </c>
      <c r="K191" s="137">
        <f t="shared" si="95"/>
        <v>6.0523680884284614</v>
      </c>
      <c r="L191" s="64">
        <f t="shared" si="107"/>
        <v>6.8426849233516895</v>
      </c>
      <c r="M191" s="99">
        <f t="shared" si="108"/>
        <v>8.0227847069373119</v>
      </c>
      <c r="O191" s="72">
        <f t="shared" si="96"/>
        <v>-0.13061042246933005</v>
      </c>
      <c r="P191" s="73">
        <f t="shared" si="97"/>
        <v>1.9325818025139409E-2</v>
      </c>
      <c r="Q191" s="74">
        <f t="shared" si="98"/>
        <v>0.17246151135183133</v>
      </c>
      <c r="S191" s="146">
        <f t="shared" ref="S191:S202" si="139">B191/$B$189</f>
        <v>1.4457679067887918E-3</v>
      </c>
      <c r="T191" s="146">
        <f t="shared" ref="T191:T202" si="140">C191/$C$189</f>
        <v>1.3829499399472952E-3</v>
      </c>
      <c r="U191" s="87">
        <f t="shared" ref="U191:U202" si="141">D191/$D$189</f>
        <v>1.5290991803731892E-3</v>
      </c>
      <c r="V191" s="15">
        <f t="shared" ref="V191:V202" si="142">E191/$E$189</f>
        <v>1.4059602398982839E-3</v>
      </c>
      <c r="X191" s="146">
        <f t="shared" ref="X191:X202" si="143">F191/$F$189</f>
        <v>2.1348874924383438E-3</v>
      </c>
      <c r="Y191" s="146">
        <f t="shared" ref="Y191:Y202" si="144">G191/$G$189</f>
        <v>2.2141087974622822E-3</v>
      </c>
      <c r="Z191" s="87">
        <f t="shared" ref="Z191:Z202" si="145">H191/$H$189</f>
        <v>2.6298377164956136E-3</v>
      </c>
      <c r="AA191" s="15">
        <f t="shared" ref="AA191:AA202" si="146">I191/$I$189</f>
        <v>2.6933195879632493E-3</v>
      </c>
    </row>
    <row r="192" spans="1:27" ht="20.100000000000001" customHeight="1">
      <c r="A192" s="50" t="s">
        <v>56</v>
      </c>
      <c r="B192" s="51">
        <f t="shared" ref="B192:F192" si="147">B10+B24+B38+B52+B66+B80+B94+B108+B122+B136+B150+B164+B178</f>
        <v>7662089</v>
      </c>
      <c r="C192" s="60">
        <f t="shared" ref="C192" si="148">C10+C24+C38+C52+C66+C80+C94+C108+C122+C136+C150+C164+C178</f>
        <v>9132670</v>
      </c>
      <c r="D192" s="60">
        <f t="shared" ref="D192:E192" si="149">D10+D24+D38+D52+D66+D80+D94+D108+D122+D136+D150+D164+D178</f>
        <v>10534560</v>
      </c>
      <c r="E192" s="51">
        <f t="shared" si="149"/>
        <v>10429827</v>
      </c>
      <c r="F192" s="133">
        <f t="shared" si="147"/>
        <v>45967288</v>
      </c>
      <c r="G192" s="58">
        <f t="shared" ref="G192:H192" si="150">G10+G24+G38+G52+G66+G80+G94+G108+G122+G136+G150+G164+G178</f>
        <v>54986649</v>
      </c>
      <c r="H192" s="60">
        <f t="shared" si="150"/>
        <v>65919263</v>
      </c>
      <c r="I192" s="58">
        <f t="shared" ref="H192:I192" si="151">I10+I24+I38+I52+I66+I80+I94+I108+I122+I136+I150+I164+I178</f>
        <v>67743680</v>
      </c>
      <c r="J192" s="140">
        <f t="shared" si="95"/>
        <v>5.9993153303231015</v>
      </c>
      <c r="K192" s="137">
        <f t="shared" si="95"/>
        <v>6.0208733043020279</v>
      </c>
      <c r="L192" s="64">
        <f t="shared" si="107"/>
        <v>6.2574291664768156</v>
      </c>
      <c r="M192" s="99">
        <f t="shared" si="108"/>
        <v>6.495187312311125</v>
      </c>
      <c r="O192" s="72">
        <f t="shared" si="96"/>
        <v>-9.9418485442201669E-3</v>
      </c>
      <c r="P192" s="73">
        <f t="shared" si="97"/>
        <v>2.7676538191878753E-2</v>
      </c>
      <c r="Q192" s="74">
        <f t="shared" si="98"/>
        <v>3.7996138591238238E-2</v>
      </c>
      <c r="S192" s="146">
        <f t="shared" si="139"/>
        <v>9.2007428426809409E-2</v>
      </c>
      <c r="T192" s="146">
        <f t="shared" si="140"/>
        <v>0.10433984673770076</v>
      </c>
      <c r="U192" s="87">
        <f t="shared" si="141"/>
        <v>0.11416372236225758</v>
      </c>
      <c r="V192" s="15">
        <f t="shared" si="142"/>
        <v>0.11953959461170294</v>
      </c>
      <c r="X192" s="146">
        <f t="shared" si="143"/>
        <v>0.14849543204558768</v>
      </c>
      <c r="Y192" s="146">
        <f t="shared" si="144"/>
        <v>0.16617927044661646</v>
      </c>
      <c r="Z192" s="87">
        <f t="shared" si="145"/>
        <v>0.17955223437589984</v>
      </c>
      <c r="AA192" s="15">
        <f t="shared" si="146"/>
        <v>0.18539293130118142</v>
      </c>
    </row>
    <row r="193" spans="1:27" ht="20.100000000000001" customHeight="1">
      <c r="A193" s="50" t="s">
        <v>57</v>
      </c>
      <c r="B193" s="51">
        <f t="shared" ref="B193:F193" si="152">B11+B25+B39+B53+B67+B81+B95+B109+B123+B137+B151+B165+B179</f>
        <v>12192</v>
      </c>
      <c r="C193" s="60">
        <f t="shared" ref="C193" si="153">C11+C25+C39+C53+C67+C81+C95+C109+C123+C137+C151+C165+C179</f>
        <v>5327</v>
      </c>
      <c r="D193" s="60">
        <f t="shared" ref="D193:E193" si="154">D11+D25+D39+D53+D67+D81+D95+D109+D123+D137+D151+D165+D179</f>
        <v>3521</v>
      </c>
      <c r="E193" s="51">
        <f t="shared" si="154"/>
        <v>2256</v>
      </c>
      <c r="F193" s="133">
        <f t="shared" si="152"/>
        <v>39799</v>
      </c>
      <c r="G193" s="58">
        <f t="shared" ref="G193:H193" si="155">G11+G25+G39+G53+G67+G81+G95+G109+G123+G137+G151+G165+G179</f>
        <v>25103</v>
      </c>
      <c r="H193" s="60">
        <f t="shared" si="155"/>
        <v>16852</v>
      </c>
      <c r="I193" s="58">
        <f t="shared" ref="H193:I193" si="156">I11+I25+I39+I53+I67+I81+I95+I109+I123+I137+I151+I165+I179</f>
        <v>14891</v>
      </c>
      <c r="J193" s="140">
        <f t="shared" si="95"/>
        <v>3.2643536745406823</v>
      </c>
      <c r="K193" s="137">
        <f t="shared" si="95"/>
        <v>4.7124084850760282</v>
      </c>
      <c r="L193" s="64">
        <f t="shared" si="107"/>
        <v>4.7861403010508381</v>
      </c>
      <c r="M193" s="99">
        <f t="shared" si="108"/>
        <v>6.6006205673758869</v>
      </c>
      <c r="O193" s="72">
        <f t="shared" si="96"/>
        <v>-0.3592729338256177</v>
      </c>
      <c r="P193" s="73">
        <f t="shared" si="97"/>
        <v>-0.11636600996914313</v>
      </c>
      <c r="Q193" s="74">
        <f t="shared" si="98"/>
        <v>0.37911138249053505</v>
      </c>
      <c r="S193" s="146">
        <f t="shared" si="139"/>
        <v>1.4640322859466398E-4</v>
      </c>
      <c r="T193" s="146">
        <f t="shared" si="140"/>
        <v>6.0860445365017235E-5</v>
      </c>
      <c r="U193" s="87">
        <f t="shared" si="141"/>
        <v>3.815730950675766E-5</v>
      </c>
      <c r="V193" s="15">
        <f t="shared" si="142"/>
        <v>2.5856740044106373E-5</v>
      </c>
      <c r="X193" s="146">
        <f t="shared" si="143"/>
        <v>1.2856903152481705E-4</v>
      </c>
      <c r="Y193" s="146">
        <f t="shared" si="144"/>
        <v>7.5865656516392065E-5</v>
      </c>
      <c r="Z193" s="87">
        <f t="shared" si="145"/>
        <v>4.590182165268844E-5</v>
      </c>
      <c r="AA193" s="15">
        <f t="shared" si="146"/>
        <v>4.0751936416886303E-5</v>
      </c>
    </row>
    <row r="194" spans="1:27" ht="20.100000000000001" customHeight="1">
      <c r="A194" s="50" t="s">
        <v>58</v>
      </c>
      <c r="B194" s="51">
        <f t="shared" ref="B194:F194" si="157">B12+B26+B40+B54+B68+B82+B96+B110+B124+B138+B152+B166+B180</f>
        <v>9977</v>
      </c>
      <c r="C194" s="60">
        <f t="shared" ref="C194" si="158">C12+C26+C40+C54+C68+C82+C96+C110+C124+C138+C152+C166+C180</f>
        <v>362575</v>
      </c>
      <c r="D194" s="60">
        <f t="shared" ref="D194:E194" si="159">D12+D26+D40+D54+D68+D82+D96+D110+D124+D138+D152+D166+D180</f>
        <v>273050</v>
      </c>
      <c r="E194" s="51">
        <f t="shared" si="159"/>
        <v>256425</v>
      </c>
      <c r="F194" s="133">
        <f t="shared" si="157"/>
        <v>41376</v>
      </c>
      <c r="G194" s="58">
        <f t="shared" ref="G194:H194" si="160">G12+G26+G40+G54+G68+G82+G96+G110+G124+G138+G152+G166+G180</f>
        <v>1380187</v>
      </c>
      <c r="H194" s="60">
        <f t="shared" si="160"/>
        <v>1358723</v>
      </c>
      <c r="I194" s="58">
        <f t="shared" ref="H194:I194" si="161">I12+I26+I40+I54+I68+I82+I96+I110+I124+I138+I152+I166+I180</f>
        <v>1381505</v>
      </c>
      <c r="J194" s="140">
        <f t="shared" si="95"/>
        <v>4.1471384183622328</v>
      </c>
      <c r="K194" s="137">
        <f t="shared" si="95"/>
        <v>3.8066248362407777</v>
      </c>
      <c r="L194" s="64">
        <f t="shared" si="107"/>
        <v>4.9760959531221385</v>
      </c>
      <c r="M194" s="99">
        <f t="shared" si="108"/>
        <v>5.3875597153163692</v>
      </c>
      <c r="O194" s="72">
        <f t="shared" si="96"/>
        <v>-6.08862845632668E-2</v>
      </c>
      <c r="P194" s="73">
        <f t="shared" si="97"/>
        <v>1.6767214509506353E-2</v>
      </c>
      <c r="Q194" s="74">
        <f t="shared" si="98"/>
        <v>8.2688068331171774E-2</v>
      </c>
      <c r="S194" s="146">
        <f t="shared" si="139"/>
        <v>1.1980520108997396E-4</v>
      </c>
      <c r="T194" s="146">
        <f t="shared" si="140"/>
        <v>4.1423833261162238E-3</v>
      </c>
      <c r="U194" s="87">
        <f t="shared" si="141"/>
        <v>2.9590608806646349E-3</v>
      </c>
      <c r="V194" s="15">
        <f t="shared" si="142"/>
        <v>2.9389692224335E-3</v>
      </c>
      <c r="X194" s="146">
        <f t="shared" si="143"/>
        <v>1.3366346512150632E-4</v>
      </c>
      <c r="Y194" s="146">
        <f t="shared" si="144"/>
        <v>4.1711665087993312E-3</v>
      </c>
      <c r="Z194" s="87">
        <f t="shared" si="145"/>
        <v>3.7009174472706977E-3</v>
      </c>
      <c r="AA194" s="15">
        <f t="shared" si="146"/>
        <v>3.7807403075421743E-3</v>
      </c>
    </row>
    <row r="195" spans="1:27" ht="20.100000000000001" customHeight="1">
      <c r="A195" s="50" t="s">
        <v>59</v>
      </c>
      <c r="B195" s="51">
        <f t="shared" ref="B195:F195" si="162">B13+B27+B41+B55+B69+B83+B97+B111+B125+B139+B153+B167+B181</f>
        <v>681434</v>
      </c>
      <c r="C195" s="60">
        <f t="shared" ref="C195" si="163">C13+C27+C41+C55+C69+C83+C97+C111+C125+C139+C153+C167+C181</f>
        <v>399210</v>
      </c>
      <c r="D195" s="60">
        <f t="shared" ref="D195:E195" si="164">D13+D27+D41+D55+D69+D83+D97+D111+D125+D139+D153+D167+D181</f>
        <v>589178</v>
      </c>
      <c r="E195" s="51">
        <f t="shared" si="164"/>
        <v>675461</v>
      </c>
      <c r="F195" s="133">
        <f t="shared" si="162"/>
        <v>1891889</v>
      </c>
      <c r="G195" s="58">
        <f t="shared" ref="G195:H195" si="165">G13+G27+G41+G55+G69+G83+G97+G111+G125+G139+G153+G167+G181</f>
        <v>1557013</v>
      </c>
      <c r="H195" s="60">
        <f t="shared" si="165"/>
        <v>2187697</v>
      </c>
      <c r="I195" s="58">
        <f t="shared" ref="H195:I195" si="166">I13+I27+I41+I55+I69+I83+I97+I111+I125+I139+I153+I167+I181</f>
        <v>2436867</v>
      </c>
      <c r="J195" s="140">
        <f t="shared" si="95"/>
        <v>2.7763349055080901</v>
      </c>
      <c r="K195" s="137">
        <f t="shared" si="95"/>
        <v>3.900235465043461</v>
      </c>
      <c r="L195" s="64">
        <f t="shared" si="107"/>
        <v>3.7131342310812689</v>
      </c>
      <c r="M195" s="99">
        <f t="shared" si="108"/>
        <v>3.6077094014310225</v>
      </c>
      <c r="O195" s="72">
        <f t="shared" si="96"/>
        <v>0.14644640499136086</v>
      </c>
      <c r="P195" s="73">
        <f t="shared" si="97"/>
        <v>0.11389602856337053</v>
      </c>
      <c r="Q195" s="74">
        <f t="shared" si="98"/>
        <v>-2.8392410047494199E-2</v>
      </c>
      <c r="S195" s="146">
        <f t="shared" si="139"/>
        <v>8.1827540743254802E-3</v>
      </c>
      <c r="T195" s="146">
        <f t="shared" si="140"/>
        <v>4.5609345586950494E-3</v>
      </c>
      <c r="U195" s="87">
        <f t="shared" si="141"/>
        <v>6.3849608919546901E-3</v>
      </c>
      <c r="V195" s="15">
        <f t="shared" si="142"/>
        <v>7.7416753044911944E-3</v>
      </c>
      <c r="X195" s="146">
        <f t="shared" si="143"/>
        <v>6.1116695515579435E-3</v>
      </c>
      <c r="Y195" s="146">
        <f t="shared" si="144"/>
        <v>4.7055656076786497E-3</v>
      </c>
      <c r="Z195" s="87">
        <f t="shared" si="145"/>
        <v>5.9588937529148796E-3</v>
      </c>
      <c r="AA195" s="15">
        <f t="shared" si="146"/>
        <v>6.6689308334167271E-3</v>
      </c>
    </row>
    <row r="196" spans="1:27" ht="20.100000000000001" customHeight="1">
      <c r="A196" s="50" t="s">
        <v>60</v>
      </c>
      <c r="B196" s="51">
        <f t="shared" ref="B196:F196" si="167">B14+B28+B42+B56+B70+B84+B98+B112+B126+B140+B154+B168+B182</f>
        <v>3810967</v>
      </c>
      <c r="C196" s="60">
        <f t="shared" ref="C196" si="168">C14+C28+C42+C56+C70+C84+C98+C112+C126+C140+C154+C168+C182</f>
        <v>9175</v>
      </c>
      <c r="D196" s="60">
        <f t="shared" ref="D196:E196" si="169">D14+D28+D42+D56+D70+D84+D98+D112+D126+D140+D154+D168+D182</f>
        <v>11239</v>
      </c>
      <c r="E196" s="51">
        <f t="shared" si="169"/>
        <v>9178</v>
      </c>
      <c r="F196" s="133">
        <f t="shared" si="167"/>
        <v>13534648</v>
      </c>
      <c r="G196" s="58">
        <f t="shared" ref="G196:H196" si="170">G14+G28+G42+G56+G70+G84+G98+G112+G126+G140+G154+G168+G182</f>
        <v>39461</v>
      </c>
      <c r="H196" s="60">
        <f t="shared" si="170"/>
        <v>45085</v>
      </c>
      <c r="I196" s="58">
        <f t="shared" ref="H196:I196" si="171">I14+I28+I42+I56+I70+I84+I98+I112+I126+I140+I154+I168+I182</f>
        <v>41128</v>
      </c>
      <c r="J196" s="140">
        <f t="shared" si="95"/>
        <v>3.5514996587480292</v>
      </c>
      <c r="K196" s="137">
        <f t="shared" si="95"/>
        <v>4.3009264305177108</v>
      </c>
      <c r="L196" s="64">
        <f t="shared" si="107"/>
        <v>4.0114778894919478</v>
      </c>
      <c r="M196" s="99">
        <f t="shared" si="108"/>
        <v>4.4811505774678579</v>
      </c>
      <c r="O196" s="72">
        <f t="shared" si="96"/>
        <v>-0.18337930420855947</v>
      </c>
      <c r="P196" s="73">
        <f t="shared" si="97"/>
        <v>-8.7767550182987694E-2</v>
      </c>
      <c r="Q196" s="74">
        <f t="shared" si="98"/>
        <v>0.11708220783323176</v>
      </c>
      <c r="S196" s="146">
        <f t="shared" si="139"/>
        <v>4.5762620806079464E-2</v>
      </c>
      <c r="T196" s="146">
        <f t="shared" si="140"/>
        <v>1.0482346277905634E-4</v>
      </c>
      <c r="U196" s="87">
        <f t="shared" si="141"/>
        <v>1.2179778515945735E-4</v>
      </c>
      <c r="V196" s="15">
        <f t="shared" si="142"/>
        <v>1.0519200360142212E-4</v>
      </c>
      <c r="X196" s="146">
        <f t="shared" si="143"/>
        <v>4.3723123329463105E-2</v>
      </c>
      <c r="Y196" s="146">
        <f t="shared" si="144"/>
        <v>1.1925804373155987E-4</v>
      </c>
      <c r="Z196" s="87">
        <f t="shared" si="145"/>
        <v>1.2280344346139678E-4</v>
      </c>
      <c r="AA196" s="15">
        <f t="shared" si="146"/>
        <v>1.1255427042869518E-4</v>
      </c>
    </row>
    <row r="197" spans="1:27" ht="20.100000000000001" customHeight="1">
      <c r="A197" s="50" t="s">
        <v>61</v>
      </c>
      <c r="B197" s="51">
        <f t="shared" ref="B197:F197" si="172">B15+B29+B43+B57+B71+B85+B99+B113+B127+B141+B155+B169+B183</f>
        <v>307161</v>
      </c>
      <c r="C197" s="60">
        <f t="shared" ref="C197" si="173">C15+C29+C43+C57+C71+C85+C99+C113+C127+C141+C155+C169+C183</f>
        <v>3868702</v>
      </c>
      <c r="D197" s="60">
        <f t="shared" ref="D197:E197" si="174">D15+D29+D43+D57+D71+D85+D99+D113+D127+D141+D155+D169+D183</f>
        <v>3918624</v>
      </c>
      <c r="E197" s="51">
        <f t="shared" si="174"/>
        <v>3617651</v>
      </c>
      <c r="F197" s="133">
        <f t="shared" si="172"/>
        <v>1154152</v>
      </c>
      <c r="G197" s="58">
        <f t="shared" ref="G197:H197" si="175">G15+G29+G43+G57+G71+G85+G99+G113+G127+G141+G155+G169+G183</f>
        <v>13815739</v>
      </c>
      <c r="H197" s="60">
        <f t="shared" si="175"/>
        <v>14915625</v>
      </c>
      <c r="I197" s="58">
        <f t="shared" ref="H197:I197" si="176">I15+I29+I43+I57+I71+I85+I99+I113+I127+I141+I155+I169+I183</f>
        <v>14734947</v>
      </c>
      <c r="J197" s="140">
        <f t="shared" si="95"/>
        <v>3.757482232444874</v>
      </c>
      <c r="K197" s="137">
        <f t="shared" si="95"/>
        <v>3.5711561655563027</v>
      </c>
      <c r="L197" s="64">
        <f t="shared" si="107"/>
        <v>3.8063424814424653</v>
      </c>
      <c r="M197" s="99">
        <f t="shared" si="108"/>
        <v>4.073070343159138</v>
      </c>
      <c r="O197" s="72">
        <f t="shared" si="96"/>
        <v>-7.6805786929289466E-2</v>
      </c>
      <c r="P197" s="73">
        <f t="shared" si="97"/>
        <v>-1.2113337523570081E-2</v>
      </c>
      <c r="Q197" s="74">
        <f t="shared" si="98"/>
        <v>7.0074582888188366E-2</v>
      </c>
      <c r="S197" s="146">
        <f t="shared" si="139"/>
        <v>3.6884319306402214E-3</v>
      </c>
      <c r="T197" s="146">
        <f t="shared" si="140"/>
        <v>4.4199535705750498E-2</v>
      </c>
      <c r="U197" s="87">
        <f t="shared" si="141"/>
        <v>4.2466387051578736E-2</v>
      </c>
      <c r="V197" s="15">
        <f t="shared" si="142"/>
        <v>4.1463059165470509E-2</v>
      </c>
      <c r="X197" s="146">
        <f t="shared" si="143"/>
        <v>3.7284405355016621E-3</v>
      </c>
      <c r="Y197" s="146">
        <f t="shared" si="144"/>
        <v>4.1753579631682344E-2</v>
      </c>
      <c r="Z197" s="87">
        <f t="shared" si="145"/>
        <v>4.0627483894397166E-2</v>
      </c>
      <c r="AA197" s="15">
        <f t="shared" si="146"/>
        <v>4.0324868930910591E-2</v>
      </c>
    </row>
    <row r="198" spans="1:27" ht="20.100000000000001" customHeight="1">
      <c r="A198" s="50" t="s">
        <v>62</v>
      </c>
      <c r="B198" s="51">
        <f t="shared" ref="B198:F198" si="177">B16+B30+B44+B58+B72+B86+B100+B114+B128+B142+B156+B170+B184</f>
        <v>4173999</v>
      </c>
      <c r="C198" s="60">
        <f t="shared" ref="C198" si="178">C16+C30+C44+C58+C72+C86+C100+C114+C128+C142+C156+C170+C184</f>
        <v>4051673</v>
      </c>
      <c r="D198" s="60">
        <f t="shared" ref="D198:E198" si="179">D16+D30+D44+D58+D72+D86+D100+D114+D128+D142+D156+D170+D184</f>
        <v>3992022</v>
      </c>
      <c r="E198" s="51">
        <f t="shared" si="179"/>
        <v>3579975</v>
      </c>
      <c r="F198" s="133">
        <f t="shared" si="177"/>
        <v>14240099</v>
      </c>
      <c r="G198" s="58">
        <f t="shared" ref="G198:H198" si="180">G16+G30+G44+G58+G72+G86+G100+G114+G128+G142+G156+G170+G184</f>
        <v>14036114</v>
      </c>
      <c r="H198" s="60">
        <f t="shared" si="180"/>
        <v>14528342</v>
      </c>
      <c r="I198" s="58">
        <f t="shared" ref="H198:I198" si="181">I16+I30+I44+I58+I72+I86+I100+I114+I128+I142+I156+I170+I184</f>
        <v>13623576</v>
      </c>
      <c r="J198" s="140">
        <f t="shared" si="95"/>
        <v>3.4116201273646687</v>
      </c>
      <c r="K198" s="137">
        <f t="shared" si="95"/>
        <v>3.4642761150764141</v>
      </c>
      <c r="L198" s="64">
        <f t="shared" si="107"/>
        <v>3.6393441719509561</v>
      </c>
      <c r="M198" s="99">
        <f t="shared" si="108"/>
        <v>3.8054947311084573</v>
      </c>
      <c r="O198" s="72">
        <f t="shared" si="96"/>
        <v>-0.1032176175381799</v>
      </c>
      <c r="P198" s="73">
        <f t="shared" si="97"/>
        <v>-6.227592935243402E-2</v>
      </c>
      <c r="Q198" s="74">
        <f t="shared" si="98"/>
        <v>4.565398360453287E-2</v>
      </c>
      <c r="S198" s="146">
        <f t="shared" si="139"/>
        <v>5.012195946119577E-2</v>
      </c>
      <c r="T198" s="146">
        <f t="shared" si="140"/>
        <v>4.6289961188927253E-2</v>
      </c>
      <c r="U198" s="87">
        <f t="shared" si="141"/>
        <v>4.3261806024364025E-2</v>
      </c>
      <c r="V198" s="15">
        <f t="shared" si="142"/>
        <v>4.1031242437677175E-2</v>
      </c>
      <c r="X198" s="146">
        <f t="shared" si="143"/>
        <v>4.6002053751288116E-2</v>
      </c>
      <c r="Y198" s="146">
        <f t="shared" si="144"/>
        <v>4.2419591425284703E-2</v>
      </c>
      <c r="Z198" s="87">
        <f t="shared" si="145"/>
        <v>3.9572594552175586E-2</v>
      </c>
      <c r="AA198" s="15">
        <f t="shared" si="146"/>
        <v>3.7283399565013649E-2</v>
      </c>
    </row>
    <row r="199" spans="1:27" ht="20.100000000000001" customHeight="1">
      <c r="A199" s="50" t="s">
        <v>63</v>
      </c>
      <c r="B199" s="51">
        <f t="shared" ref="B199:F199" si="182">B17+B31+B45+B59+B73+B87+B101+B115+B129+B143+B157+B171+B185</f>
        <v>6153564</v>
      </c>
      <c r="C199" s="60">
        <f t="shared" ref="C199" si="183">C17+C31+C45+C59+C73+C87+C101+C115+C129+C143+C157+C171+C185</f>
        <v>6462625</v>
      </c>
      <c r="D199" s="60">
        <f t="shared" ref="D199:E199" si="184">D17+D31+D45+D59+D73+D87+D101+D115+D129+D143+D157+D171+D185</f>
        <v>6328513</v>
      </c>
      <c r="E199" s="51">
        <f t="shared" si="184"/>
        <v>5563979</v>
      </c>
      <c r="F199" s="133">
        <f t="shared" si="182"/>
        <v>14710977</v>
      </c>
      <c r="G199" s="58">
        <f t="shared" ref="G199:H199" si="185">G17+G31+G45+G59+G73+G87+G101+G115+G129+G143+G157+G171+G185</f>
        <v>15947782</v>
      </c>
      <c r="H199" s="60">
        <f t="shared" si="185"/>
        <v>16262542</v>
      </c>
      <c r="I199" s="58">
        <f t="shared" ref="H199:I199" si="186">I17+I31+I45+I59+I73+I87+I101+I115+I129+I143+I157+I171+I185</f>
        <v>15469907</v>
      </c>
      <c r="J199" s="140">
        <f t="shared" si="95"/>
        <v>2.390643373498675</v>
      </c>
      <c r="K199" s="137">
        <f t="shared" si="95"/>
        <v>2.4676941645229298</v>
      </c>
      <c r="L199" s="64">
        <f t="shared" si="107"/>
        <v>2.5697256211688275</v>
      </c>
      <c r="M199" s="99">
        <f t="shared" si="108"/>
        <v>2.780367611020818</v>
      </c>
      <c r="O199" s="72">
        <f t="shared" si="96"/>
        <v>-0.12080784222138755</v>
      </c>
      <c r="P199" s="73">
        <f t="shared" si="97"/>
        <v>-4.8739920241251337E-2</v>
      </c>
      <c r="Q199" s="74">
        <f t="shared" si="98"/>
        <v>8.1970615118115583E-2</v>
      </c>
      <c r="S199" s="146">
        <f t="shared" si="139"/>
        <v>7.3892850800844387E-2</v>
      </c>
      <c r="T199" s="146">
        <f t="shared" si="140"/>
        <v>7.3834848080926316E-2</v>
      </c>
      <c r="U199" s="87">
        <f t="shared" si="141"/>
        <v>6.8582513279903279E-2</v>
      </c>
      <c r="V199" s="15">
        <f t="shared" si="142"/>
        <v>6.377054903096939E-2</v>
      </c>
      <c r="X199" s="146">
        <f t="shared" si="143"/>
        <v>4.7523205750743952E-2</v>
      </c>
      <c r="Y199" s="146">
        <f t="shared" si="144"/>
        <v>4.8196986472146756E-2</v>
      </c>
      <c r="Z199" s="87">
        <f t="shared" si="145"/>
        <v>4.4296243917834988E-2</v>
      </c>
      <c r="AA199" s="15">
        <f t="shared" si="146"/>
        <v>4.2336220968312695E-2</v>
      </c>
    </row>
    <row r="200" spans="1:27" ht="20.100000000000001" customHeight="1">
      <c r="A200" s="50" t="s">
        <v>64</v>
      </c>
      <c r="B200" s="51">
        <f t="shared" ref="B200:F200" si="187">B18+B32+B46+B60+B74+B88+B102+B116+B130+B144+B158+B172+B186</f>
        <v>16145484</v>
      </c>
      <c r="C200" s="60">
        <f t="shared" ref="C200" si="188">C18+C32+C46+C60+C74+C88+C102+C116+C130+C144+C158+C172+C186</f>
        <v>17578502</v>
      </c>
      <c r="D200" s="60">
        <f t="shared" ref="D200:E200" si="189">D18+D32+D46+D60+D74+D88+D102+D116+D130+D144+D158+D172+D186</f>
        <v>18638178</v>
      </c>
      <c r="E200" s="51">
        <f t="shared" si="189"/>
        <v>17522571</v>
      </c>
      <c r="F200" s="133">
        <f t="shared" si="187"/>
        <v>48596012</v>
      </c>
      <c r="G200" s="58">
        <f t="shared" ref="G200:H200" si="190">G18+G32+G46+G60+G74+G88+G102+G116+G130+G144+G158+G172+G186</f>
        <v>53473915</v>
      </c>
      <c r="H200" s="60">
        <f t="shared" si="190"/>
        <v>59910720</v>
      </c>
      <c r="I200" s="58">
        <f t="shared" ref="H200:I200" si="191">I18+I32+I46+I60+I74+I88+I102+I116+I130+I144+I158+I172+I186</f>
        <v>59595932</v>
      </c>
      <c r="J200" s="140">
        <f t="shared" ref="J200:K202" si="192">F200/B200</f>
        <v>3.0098826396285179</v>
      </c>
      <c r="K200" s="137">
        <f t="shared" si="192"/>
        <v>3.0420063666403427</v>
      </c>
      <c r="L200" s="64">
        <f t="shared" si="107"/>
        <v>3.2144086186965271</v>
      </c>
      <c r="M200" s="99">
        <f t="shared" si="108"/>
        <v>3.4010951931654323</v>
      </c>
      <c r="O200" s="72">
        <f t="shared" ref="O200:O202" si="193">(E200-D200)/D200</f>
        <v>-5.9856011676677839E-2</v>
      </c>
      <c r="P200" s="73">
        <f t="shared" ref="P200:P202" si="194">(I200-H200)/H200</f>
        <v>-5.2542850428103681E-3</v>
      </c>
      <c r="Q200" s="74">
        <f t="shared" ref="Q200:Q202" si="195">(M200-L200)/L200</f>
        <v>5.8078046886462245E-2</v>
      </c>
      <c r="S200" s="146">
        <f t="shared" si="139"/>
        <v>0.19387721332213662</v>
      </c>
      <c r="T200" s="146">
        <f t="shared" si="140"/>
        <v>0.20083263761401279</v>
      </c>
      <c r="U200" s="87">
        <f t="shared" si="141"/>
        <v>0.20198316574497058</v>
      </c>
      <c r="V200" s="15">
        <f t="shared" si="142"/>
        <v>0.2008318099518604</v>
      </c>
      <c r="X200" s="146">
        <f t="shared" si="143"/>
        <v>0.15698741673932481</v>
      </c>
      <c r="Y200" s="146">
        <f t="shared" si="144"/>
        <v>0.16160752372133791</v>
      </c>
      <c r="Z200" s="87">
        <f t="shared" si="145"/>
        <v>0.16318604228128142</v>
      </c>
      <c r="AA200" s="15">
        <f t="shared" si="146"/>
        <v>0.16309513340736551</v>
      </c>
    </row>
    <row r="201" spans="1:27" ht="20.100000000000001" customHeight="1">
      <c r="A201" s="50" t="s">
        <v>65</v>
      </c>
      <c r="B201" s="51">
        <f t="shared" ref="B201:F201" si="196">B19+B33+B47+B61+B75+B89+B103+B117+B131+B145+B159+B173+B187</f>
        <v>29900773</v>
      </c>
      <c r="C201" s="60">
        <f t="shared" ref="C201" si="197">C19+C33+C47+C61+C75+C89+C103+C117+C131+C145+C159+C173+C187</f>
        <v>30159507</v>
      </c>
      <c r="D201" s="60">
        <f t="shared" ref="D201:E201" si="198">D19+D33+D47+D61+D75+D89+D103+D117+D131+D145+D159+D173+D187</f>
        <v>31997255</v>
      </c>
      <c r="E201" s="51">
        <f t="shared" si="198"/>
        <v>30353794</v>
      </c>
      <c r="F201" s="133">
        <f t="shared" si="196"/>
        <v>121003293</v>
      </c>
      <c r="G201" s="58">
        <f t="shared" ref="G201:H201" si="199">G19+G33+G47+G61+G75+G89+G103+G117+G131+G145+G159+G173+G187</f>
        <v>124154016</v>
      </c>
      <c r="H201" s="60">
        <f t="shared" si="199"/>
        <v>137748058</v>
      </c>
      <c r="I201" s="58">
        <f t="shared" ref="H201:I201" si="200">I19+I33+I47+I61+I75+I89+I103+I117+I131+I145+I159+I173+I187</f>
        <v>135460833</v>
      </c>
      <c r="J201" s="140">
        <f t="shared" si="192"/>
        <v>4.0468282542394469</v>
      </c>
      <c r="K201" s="137">
        <f t="shared" si="192"/>
        <v>4.1165797570895304</v>
      </c>
      <c r="L201" s="64">
        <f t="shared" si="107"/>
        <v>4.3049961004467416</v>
      </c>
      <c r="M201" s="99">
        <f t="shared" si="108"/>
        <v>4.4627315122452238</v>
      </c>
      <c r="O201" s="72">
        <f t="shared" si="193"/>
        <v>-5.1362562194788269E-2</v>
      </c>
      <c r="P201" s="73">
        <f t="shared" si="194"/>
        <v>-1.660440831768387E-2</v>
      </c>
      <c r="Q201" s="74">
        <f t="shared" si="195"/>
        <v>3.6640082387557449E-2</v>
      </c>
      <c r="S201" s="146">
        <f t="shared" si="139"/>
        <v>0.35905263325755876</v>
      </c>
      <c r="T201" s="146">
        <f t="shared" si="140"/>
        <v>0.34456936887729583</v>
      </c>
      <c r="U201" s="87">
        <f t="shared" si="141"/>
        <v>0.34675636535122095</v>
      </c>
      <c r="V201" s="15">
        <f t="shared" si="142"/>
        <v>0.34789457482728536</v>
      </c>
      <c r="X201" s="146">
        <f t="shared" si="143"/>
        <v>0.39089615800205219</v>
      </c>
      <c r="Y201" s="146">
        <f t="shared" si="144"/>
        <v>0.37521515089776697</v>
      </c>
      <c r="Z201" s="87">
        <f t="shared" si="145"/>
        <v>0.37520097266319624</v>
      </c>
      <c r="AA201" s="15">
        <f t="shared" si="146"/>
        <v>0.37071326663047843</v>
      </c>
    </row>
    <row r="202" spans="1:27" ht="20.100000000000001" customHeight="1" thickBot="1">
      <c r="A202" s="53" t="s">
        <v>66</v>
      </c>
      <c r="B202" s="54">
        <f t="shared" ref="B202:F202" si="201">B20+B34+B48+B62+B76+B90+B104+B118+B132+B146+B160+B174+B188</f>
        <v>103230</v>
      </c>
      <c r="C202" s="61">
        <f t="shared" ref="C202" si="202">C20+C34+C48+C62+C76+C90+C104+C118+C132+C146+C160+C174+C188</f>
        <v>95786</v>
      </c>
      <c r="D202" s="61">
        <f t="shared" ref="D202:E202" si="203">D20+D34+D48+D62+D76+D90+D104+D118+D132+D146+D160+D174+D188</f>
        <v>114510</v>
      </c>
      <c r="E202" s="54">
        <f t="shared" si="203"/>
        <v>136231</v>
      </c>
      <c r="F202" s="136">
        <f t="shared" si="201"/>
        <v>719436</v>
      </c>
      <c r="G202" s="59">
        <f t="shared" ref="G202:H202" si="204">G20+G34+G48+G62+G76+G90+G104+G118+G132+G146+G160+G174+G188</f>
        <v>639572</v>
      </c>
      <c r="H202" s="61">
        <f t="shared" si="204"/>
        <v>779352</v>
      </c>
      <c r="I202" s="59">
        <f t="shared" ref="H202:I202" si="205">I20+I34+I48+I62+I76+I90+I104+I118+I132+I146+I160+I174+I188</f>
        <v>990466</v>
      </c>
      <c r="J202" s="142">
        <f t="shared" si="192"/>
        <v>6.9692531240918338</v>
      </c>
      <c r="K202" s="113">
        <f t="shared" si="192"/>
        <v>6.6770926857787147</v>
      </c>
      <c r="L202" s="66">
        <f t="shared" si="107"/>
        <v>6.8059732774430177</v>
      </c>
      <c r="M202" s="101">
        <f t="shared" si="108"/>
        <v>7.2704890957271102</v>
      </c>
      <c r="O202" s="75">
        <f t="shared" si="193"/>
        <v>0.18968649026285914</v>
      </c>
      <c r="P202" s="76">
        <f t="shared" si="194"/>
        <v>0.27088401646496063</v>
      </c>
      <c r="Q202" s="77">
        <f t="shared" si="195"/>
        <v>6.8251196316569965E-2</v>
      </c>
      <c r="S202" s="146">
        <f t="shared" si="139"/>
        <v>1.2396001712456663E-3</v>
      </c>
      <c r="T202" s="146">
        <f t="shared" si="140"/>
        <v>1.0943455265127729E-3</v>
      </c>
      <c r="U202" s="87">
        <f t="shared" si="141"/>
        <v>1.2409524315872818E-3</v>
      </c>
      <c r="V202" s="15">
        <f t="shared" si="142"/>
        <v>1.5613872131864607E-3</v>
      </c>
      <c r="X202" s="146">
        <f t="shared" si="143"/>
        <v>2.3241083887557044E-3</v>
      </c>
      <c r="Y202" s="146">
        <f t="shared" si="144"/>
        <v>1.9328984451859102E-3</v>
      </c>
      <c r="Z202" s="87">
        <f t="shared" si="145"/>
        <v>2.1228148889547854E-3</v>
      </c>
      <c r="AA202" s="15">
        <f t="shared" si="146"/>
        <v>2.7105907900804318E-3</v>
      </c>
    </row>
    <row r="204" spans="1:27">
      <c r="A204" s="62" t="s">
        <v>100</v>
      </c>
    </row>
  </sheetData>
  <mergeCells count="6">
    <mergeCell ref="B4:E4"/>
    <mergeCell ref="F4:I4"/>
    <mergeCell ref="S4:V4"/>
    <mergeCell ref="X4:AA4"/>
    <mergeCell ref="J4:M4"/>
    <mergeCell ref="O4:Q4"/>
  </mergeCells>
  <pageMargins left="0.7" right="0.7" top="0.75" bottom="0.75" header="0.3" footer="0.3"/>
  <pageSetup paperSize="9" orientation="portrait" horizontalDpi="0" verticalDpi="0" r:id="rId1"/>
  <ignoredErrors>
    <ignoredError sqref="J7:J202 L7:M9 L10:M10 L153:M153 K8:K150 L12:M38 M11 L40:M151 L39 L155:M202 M154 K155:K202 K152:K153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D2B505F2-AA6D-462F-9526-4E14AE493516}">
            <x14:iconSet iconSet="3Triangles">
              <x14:cfvo type="percent">
                <xm:f>0</xm:f>
              </x14:cfvo>
              <x14:cfvo type="num">
                <xm:f>5.0000000000000001E-3</xm:f>
              </x14:cfvo>
              <x14:cfvo type="num">
                <xm:f>0.01</xm:f>
              </x14:cfvo>
            </x14:iconSet>
          </x14:cfRule>
          <xm:sqref>O7:Q202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3312A-D620-4AFF-8F0C-BC52A1B32970}">
  <dimension ref="A2:Q61"/>
  <sheetViews>
    <sheetView topLeftCell="A32" workbookViewId="0">
      <selection activeCell="S37" sqref="S37"/>
    </sheetView>
  </sheetViews>
  <sheetFormatPr defaultRowHeight="15"/>
  <cols>
    <col min="1" max="1" width="45.5703125" bestFit="1" customWidth="1"/>
    <col min="2" max="5" width="10.7109375" customWidth="1"/>
    <col min="6" max="6" width="1.7109375" customWidth="1"/>
    <col min="7" max="7" width="10.7109375" customWidth="1"/>
    <col min="8" max="8" width="1.7109375" customWidth="1"/>
    <col min="13" max="13" width="2" customWidth="1"/>
  </cols>
  <sheetData>
    <row r="2" spans="1:17">
      <c r="A2" s="2" t="s">
        <v>76</v>
      </c>
    </row>
    <row r="4" spans="1:17">
      <c r="A4" s="2" t="s">
        <v>15</v>
      </c>
    </row>
    <row r="5" spans="1:17">
      <c r="A5" s="2"/>
    </row>
    <row r="6" spans="1:17" ht="20.100000000000001" customHeight="1">
      <c r="A6" s="127" t="s">
        <v>16</v>
      </c>
      <c r="B6" s="118" t="s">
        <v>21</v>
      </c>
      <c r="C6" s="118"/>
      <c r="D6" s="118"/>
      <c r="E6" s="118"/>
      <c r="F6" s="3"/>
      <c r="G6" s="119" t="s">
        <v>95</v>
      </c>
      <c r="I6" s="118" t="s">
        <v>19</v>
      </c>
      <c r="J6" s="118"/>
      <c r="K6" s="118"/>
      <c r="L6" s="118"/>
      <c r="N6" s="118" t="s">
        <v>22</v>
      </c>
      <c r="O6" s="118"/>
      <c r="P6" s="118"/>
      <c r="Q6" s="118"/>
    </row>
    <row r="7" spans="1:17" ht="20.100000000000001" customHeight="1">
      <c r="A7" s="127"/>
      <c r="B7" s="114">
        <v>2019</v>
      </c>
      <c r="C7" s="5">
        <v>2020</v>
      </c>
      <c r="D7" s="24">
        <v>2021</v>
      </c>
      <c r="E7" s="8">
        <v>2022</v>
      </c>
      <c r="F7" s="9"/>
      <c r="G7" s="120"/>
      <c r="I7" s="109">
        <v>2019</v>
      </c>
      <c r="J7" s="5">
        <v>2020</v>
      </c>
      <c r="K7" s="24">
        <v>2021</v>
      </c>
      <c r="L7" s="8">
        <v>2022</v>
      </c>
      <c r="N7" s="109">
        <v>2019</v>
      </c>
      <c r="O7" s="5">
        <v>2020</v>
      </c>
      <c r="P7" s="24">
        <v>2021</v>
      </c>
      <c r="Q7" s="8">
        <v>2022</v>
      </c>
    </row>
    <row r="8" spans="1:17" ht="20.100000000000001" customHeight="1">
      <c r="A8" s="102" t="s">
        <v>0</v>
      </c>
      <c r="B8" s="1">
        <v>651948</v>
      </c>
      <c r="C8" s="1">
        <v>646506</v>
      </c>
      <c r="D8" s="1">
        <v>594596</v>
      </c>
      <c r="E8" s="1">
        <v>573667</v>
      </c>
      <c r="F8" s="1"/>
      <c r="G8" s="17">
        <f>(E8-D8)/D8</f>
        <v>-3.5198689530370204E-2</v>
      </c>
      <c r="I8" s="15">
        <f>B8/$B$21</f>
        <v>4.5926116595563567E-2</v>
      </c>
      <c r="J8" s="15">
        <f>C8/$C$21</f>
        <v>4.2306961148304317E-2</v>
      </c>
      <c r="K8" s="15">
        <f>D8/$D$21</f>
        <v>3.7790159480503203E-2</v>
      </c>
      <c r="L8" s="15">
        <f>E8/$E$21</f>
        <v>3.8295629627849471E-2</v>
      </c>
      <c r="N8" s="15">
        <f>B8/'1'!B8</f>
        <v>0.10305449757320496</v>
      </c>
      <c r="O8" s="15">
        <f>C8/'1'!C8</f>
        <v>0.10015195381248537</v>
      </c>
      <c r="P8" s="15">
        <f>D8/'1'!D8</f>
        <v>9.1096016858851547E-2</v>
      </c>
      <c r="Q8" s="15">
        <f>E8/'1'!E8</f>
        <v>9.4923053630391024E-2</v>
      </c>
    </row>
    <row r="9" spans="1:17" ht="20.100000000000001" customHeight="1">
      <c r="A9" s="102" t="s">
        <v>1</v>
      </c>
      <c r="B9" s="1">
        <v>1182854</v>
      </c>
      <c r="C9" s="1">
        <v>1337700</v>
      </c>
      <c r="D9" s="1">
        <v>1363705</v>
      </c>
      <c r="E9" s="1">
        <v>1278477</v>
      </c>
      <c r="F9" s="1"/>
      <c r="G9" s="17">
        <f t="shared" ref="G9:G21" si="0">(E9-D9)/D9</f>
        <v>-6.2497387631489217E-2</v>
      </c>
      <c r="I9" s="15">
        <f t="shared" ref="I9:I20" si="1">B9/$B$21</f>
        <v>8.3325496388559739E-2</v>
      </c>
      <c r="J9" s="15">
        <f t="shared" ref="J9:J20" si="2">C9/$C$21</f>
        <v>8.7538277955791111E-2</v>
      </c>
      <c r="K9" s="15">
        <f t="shared" ref="K9:K20" si="3">D9/$D$21</f>
        <v>8.6671671915653017E-2</v>
      </c>
      <c r="L9" s="15">
        <f t="shared" ref="L9:L20" si="4">E9/$E$21</f>
        <v>8.5345822018216333E-2</v>
      </c>
      <c r="N9" s="15">
        <f>B9/'1'!B9</f>
        <v>9.2967891151736121E-2</v>
      </c>
      <c r="O9" s="15">
        <f>C9/'1'!C9</f>
        <v>9.6285823137979232E-2</v>
      </c>
      <c r="P9" s="15">
        <f>D9/'1'!D9</f>
        <v>9.3320744625232058E-2</v>
      </c>
      <c r="Q9" s="15">
        <f>E9/'1'!E9</f>
        <v>9.4139748608109391E-2</v>
      </c>
    </row>
    <row r="10" spans="1:17" ht="20.100000000000001" customHeight="1">
      <c r="A10" s="102" t="s">
        <v>2</v>
      </c>
      <c r="B10" s="1">
        <v>597651</v>
      </c>
      <c r="C10" s="1">
        <v>632201</v>
      </c>
      <c r="D10" s="1">
        <v>669679</v>
      </c>
      <c r="E10" s="1">
        <v>625263</v>
      </c>
      <c r="F10" s="1"/>
      <c r="G10" s="17">
        <f t="shared" si="0"/>
        <v>-6.632431358904789E-2</v>
      </c>
      <c r="I10" s="15">
        <f t="shared" si="1"/>
        <v>4.2101194434916833E-2</v>
      </c>
      <c r="J10" s="15">
        <f t="shared" si="2"/>
        <v>4.1370850610696785E-2</v>
      </c>
      <c r="K10" s="15">
        <f t="shared" si="3"/>
        <v>4.2562136662109909E-2</v>
      </c>
      <c r="L10" s="15">
        <f t="shared" si="4"/>
        <v>4.1739964592695841E-2</v>
      </c>
      <c r="N10" s="15">
        <f>B10/'1'!B10</f>
        <v>0.21634848246807359</v>
      </c>
      <c r="O10" s="15">
        <f>C10/'1'!C10</f>
        <v>0.21558115260372993</v>
      </c>
      <c r="P10" s="15">
        <f>D10/'1'!D10</f>
        <v>0.21270346739439769</v>
      </c>
      <c r="Q10" s="15">
        <f>E10/'1'!E10</f>
        <v>0.20542184111965306</v>
      </c>
    </row>
    <row r="11" spans="1:17" ht="20.100000000000001" customHeight="1">
      <c r="A11" s="102" t="s">
        <v>3</v>
      </c>
      <c r="B11" s="1">
        <v>3778087</v>
      </c>
      <c r="C11" s="1">
        <v>4296010</v>
      </c>
      <c r="D11" s="1">
        <v>4521410</v>
      </c>
      <c r="E11" s="1">
        <v>4301843</v>
      </c>
      <c r="F11" s="1"/>
      <c r="G11" s="17">
        <f t="shared" si="0"/>
        <v>-4.856162126416317E-2</v>
      </c>
      <c r="I11" s="15">
        <f t="shared" si="1"/>
        <v>0.26614525095587832</v>
      </c>
      <c r="J11" s="15">
        <f t="shared" si="2"/>
        <v>0.28112829295122832</v>
      </c>
      <c r="K11" s="15">
        <f t="shared" si="3"/>
        <v>0.28736285642140547</v>
      </c>
      <c r="L11" s="15">
        <f t="shared" si="4"/>
        <v>0.28717319672415681</v>
      </c>
      <c r="N11" s="15">
        <f>B11/'1'!B11</f>
        <v>0.27881130820227301</v>
      </c>
      <c r="O11" s="15">
        <f>C11/'1'!C11</f>
        <v>0.29598591396944157</v>
      </c>
      <c r="P11" s="15">
        <f>D11/'1'!D11</f>
        <v>0.29655921496658516</v>
      </c>
      <c r="Q11" s="15">
        <f>E11/'1'!E11</f>
        <v>0.29540873301835652</v>
      </c>
    </row>
    <row r="12" spans="1:17" ht="20.100000000000001" customHeight="1">
      <c r="A12" s="102" t="s">
        <v>4</v>
      </c>
      <c r="B12" s="1">
        <v>3271408</v>
      </c>
      <c r="C12" s="1">
        <v>3445322</v>
      </c>
      <c r="D12" s="1">
        <v>3541373</v>
      </c>
      <c r="E12" s="1">
        <v>3342990</v>
      </c>
      <c r="F12" s="1"/>
      <c r="G12" s="17">
        <f t="shared" si="0"/>
        <v>-5.6018668465592301E-2</v>
      </c>
      <c r="I12" s="15">
        <f t="shared" si="1"/>
        <v>0.23045252879011732</v>
      </c>
      <c r="J12" s="15">
        <f t="shared" si="2"/>
        <v>0.22545978536533015</v>
      </c>
      <c r="K12" s="15">
        <f t="shared" si="3"/>
        <v>0.22507559830531668</v>
      </c>
      <c r="L12" s="15">
        <f t="shared" si="4"/>
        <v>0.22316414730079387</v>
      </c>
      <c r="N12" s="15">
        <f>B12/'1'!B12</f>
        <v>0.29691042020154901</v>
      </c>
      <c r="O12" s="15">
        <f>C12/'1'!C12</f>
        <v>0.30603031220079896</v>
      </c>
      <c r="P12" s="15">
        <f>D12/'1'!D12</f>
        <v>0.30212232011986706</v>
      </c>
      <c r="Q12" s="15">
        <f>E12/'1'!E12</f>
        <v>0.29578823021223466</v>
      </c>
    </row>
    <row r="13" spans="1:17" ht="20.100000000000001" customHeight="1">
      <c r="A13" s="102" t="s">
        <v>5</v>
      </c>
      <c r="B13" s="1">
        <v>1200665</v>
      </c>
      <c r="C13" s="1">
        <v>1261627</v>
      </c>
      <c r="D13" s="1">
        <v>1250164</v>
      </c>
      <c r="E13" s="1">
        <v>1189591</v>
      </c>
      <c r="F13" s="1"/>
      <c r="G13" s="17">
        <f t="shared" si="0"/>
        <v>-4.845204309194634E-2</v>
      </c>
      <c r="I13" s="15">
        <f t="shared" si="1"/>
        <v>8.4580182441256549E-2</v>
      </c>
      <c r="J13" s="15">
        <f t="shared" si="2"/>
        <v>8.2560106901794772E-2</v>
      </c>
      <c r="K13" s="15">
        <f t="shared" si="3"/>
        <v>7.9455457044419753E-2</v>
      </c>
      <c r="L13" s="15">
        <f t="shared" si="4"/>
        <v>7.9412161314182411E-2</v>
      </c>
      <c r="N13" s="15">
        <f>B13/'1'!B13</f>
        <v>0.16458014664467815</v>
      </c>
      <c r="O13" s="15">
        <f>C13/'1'!C13</f>
        <v>0.16544656371326741</v>
      </c>
      <c r="P13" s="15">
        <f>D13/'1'!D13</f>
        <v>0.16230828712698009</v>
      </c>
      <c r="Q13" s="15">
        <f>E13/'1'!E13</f>
        <v>0.16667507334123</v>
      </c>
    </row>
    <row r="14" spans="1:17" ht="20.100000000000001" customHeight="1">
      <c r="A14" s="102" t="s">
        <v>6</v>
      </c>
      <c r="B14" s="1">
        <v>312517</v>
      </c>
      <c r="C14" s="1">
        <v>324519</v>
      </c>
      <c r="D14" s="1">
        <v>321250</v>
      </c>
      <c r="E14" s="1">
        <v>305875</v>
      </c>
      <c r="F14" s="1"/>
      <c r="G14" s="17">
        <f t="shared" si="0"/>
        <v>-4.785992217898833E-2</v>
      </c>
      <c r="I14" s="15">
        <f t="shared" si="1"/>
        <v>2.2015087369078114E-2</v>
      </c>
      <c r="J14" s="15">
        <f t="shared" si="2"/>
        <v>2.1236326847525883E-2</v>
      </c>
      <c r="K14" s="15">
        <f t="shared" si="3"/>
        <v>2.0417373700986306E-2</v>
      </c>
      <c r="L14" s="15">
        <f t="shared" si="4"/>
        <v>2.0418946379029048E-2</v>
      </c>
      <c r="N14" s="15">
        <f>B14/'1'!B14</f>
        <v>0.12549603373792392</v>
      </c>
      <c r="O14" s="15">
        <f>C14/'1'!C14</f>
        <v>0.12261051018476643</v>
      </c>
      <c r="P14" s="15">
        <f>D14/'1'!D14</f>
        <v>0.11655996969622204</v>
      </c>
      <c r="Q14" s="15">
        <f>E14/'1'!E14</f>
        <v>0.11954793974979257</v>
      </c>
    </row>
    <row r="15" spans="1:17" ht="20.100000000000001" customHeight="1">
      <c r="A15" s="102" t="s">
        <v>7</v>
      </c>
      <c r="B15" s="1">
        <v>366645</v>
      </c>
      <c r="C15" s="1">
        <v>383583</v>
      </c>
      <c r="D15" s="1">
        <v>404688</v>
      </c>
      <c r="E15" s="1">
        <v>397318</v>
      </c>
      <c r="F15" s="1"/>
      <c r="G15" s="17">
        <f t="shared" si="0"/>
        <v>-1.8211560510813268E-2</v>
      </c>
      <c r="I15" s="15">
        <f t="shared" si="1"/>
        <v>2.5828104418113718E-2</v>
      </c>
      <c r="J15" s="15">
        <f t="shared" si="2"/>
        <v>2.5101439241321837E-2</v>
      </c>
      <c r="K15" s="15">
        <f t="shared" si="3"/>
        <v>2.5720361488886369E-2</v>
      </c>
      <c r="L15" s="15">
        <f t="shared" si="4"/>
        <v>2.6523301797868618E-2</v>
      </c>
      <c r="N15" s="15">
        <f>B15/'1'!B15</f>
        <v>0.10941543636658804</v>
      </c>
      <c r="O15" s="15">
        <f>C15/'1'!C15</f>
        <v>0.1064656017044133</v>
      </c>
      <c r="P15" s="15">
        <f>D15/'1'!D15</f>
        <v>0.10205914915402133</v>
      </c>
      <c r="Q15" s="15">
        <f>E15/'1'!E15</f>
        <v>0.10509292751085465</v>
      </c>
    </row>
    <row r="16" spans="1:17" ht="20.100000000000001" customHeight="1">
      <c r="A16" s="102" t="s">
        <v>8</v>
      </c>
      <c r="B16" s="1">
        <v>759584</v>
      </c>
      <c r="C16" s="1">
        <v>759069</v>
      </c>
      <c r="D16" s="1">
        <v>807061</v>
      </c>
      <c r="E16" s="1">
        <v>794769</v>
      </c>
      <c r="F16" s="1"/>
      <c r="G16" s="17">
        <f t="shared" si="0"/>
        <v>-1.5230571171200195E-2</v>
      </c>
      <c r="I16" s="15">
        <f t="shared" si="1"/>
        <v>5.3508475136244842E-2</v>
      </c>
      <c r="J16" s="15">
        <f t="shared" si="2"/>
        <v>4.9673015705781864E-2</v>
      </c>
      <c r="K16" s="15">
        <f t="shared" si="3"/>
        <v>5.1293590775071472E-2</v>
      </c>
      <c r="L16" s="15">
        <f t="shared" si="4"/>
        <v>5.3055482124117821E-2</v>
      </c>
      <c r="N16" s="15">
        <f>B16/'1'!B16</f>
        <v>0.16169047159862796</v>
      </c>
      <c r="O16" s="15">
        <f>C16/'1'!C16</f>
        <v>0.16198375572253232</v>
      </c>
      <c r="P16" s="15">
        <f>D16/'1'!D16</f>
        <v>0.14976606156719915</v>
      </c>
      <c r="Q16" s="15">
        <f>E16/'1'!E16</f>
        <v>0.15389192523829201</v>
      </c>
    </row>
    <row r="17" spans="1:17" ht="20.100000000000001" customHeight="1">
      <c r="A17" s="102" t="s">
        <v>9</v>
      </c>
      <c r="B17" s="1">
        <v>247880</v>
      </c>
      <c r="C17" s="1">
        <v>302066</v>
      </c>
      <c r="D17" s="1">
        <v>303319</v>
      </c>
      <c r="E17" s="1">
        <v>287123</v>
      </c>
      <c r="F17" s="1"/>
      <c r="G17" s="17">
        <f t="shared" si="0"/>
        <v>-5.3395929697776928E-2</v>
      </c>
      <c r="I17" s="15">
        <f t="shared" si="1"/>
        <v>1.7461769622283213E-2</v>
      </c>
      <c r="J17" s="15">
        <f t="shared" si="2"/>
        <v>1.9767016123939597E-2</v>
      </c>
      <c r="K17" s="15">
        <f t="shared" si="3"/>
        <v>1.9277750579329078E-2</v>
      </c>
      <c r="L17" s="15">
        <f t="shared" si="4"/>
        <v>1.9167140633219313E-2</v>
      </c>
      <c r="N17" s="15">
        <f>B17/'1'!B17</f>
        <v>0.10857049000821242</v>
      </c>
      <c r="O17" s="15">
        <f>C17/'1'!C17</f>
        <v>0.11678710766462515</v>
      </c>
      <c r="P17" s="15">
        <f>D17/'1'!D17</f>
        <v>0.10641274683807647</v>
      </c>
      <c r="Q17" s="15">
        <f>E17/'1'!E17</f>
        <v>0.11157357826001128</v>
      </c>
    </row>
    <row r="18" spans="1:17" ht="20.100000000000001" customHeight="1">
      <c r="A18" s="102" t="s">
        <v>10</v>
      </c>
      <c r="B18" s="1">
        <v>206639</v>
      </c>
      <c r="C18" s="1">
        <v>250437</v>
      </c>
      <c r="D18" s="1">
        <v>255925</v>
      </c>
      <c r="E18" s="1">
        <v>233165</v>
      </c>
      <c r="F18" s="1"/>
      <c r="G18" s="17">
        <f t="shared" si="0"/>
        <v>-8.8932304386050598E-2</v>
      </c>
      <c r="I18" s="15">
        <f t="shared" si="1"/>
        <v>1.4556570166931503E-2</v>
      </c>
      <c r="J18" s="15">
        <f t="shared" si="2"/>
        <v>1.6388445627879538E-2</v>
      </c>
      <c r="K18" s="15">
        <f t="shared" si="3"/>
        <v>1.6265576231672903E-2</v>
      </c>
      <c r="L18" s="15">
        <f t="shared" si="4"/>
        <v>1.5565128344801988E-2</v>
      </c>
      <c r="N18" s="15">
        <f>B18/'1'!B18</f>
        <v>7.1621703588554478E-2</v>
      </c>
      <c r="O18" s="15">
        <f>C18/'1'!C18</f>
        <v>7.8586665712720313E-2</v>
      </c>
      <c r="P18" s="15">
        <f>D18/'1'!D18</f>
        <v>7.5438978657777198E-2</v>
      </c>
      <c r="Q18" s="15">
        <f>E18/'1'!E18</f>
        <v>7.8389571949534012E-2</v>
      </c>
    </row>
    <row r="19" spans="1:17" ht="20.100000000000001" customHeight="1">
      <c r="A19" s="102" t="s">
        <v>11</v>
      </c>
      <c r="B19" s="1">
        <v>637037</v>
      </c>
      <c r="C19" s="1">
        <v>735438</v>
      </c>
      <c r="D19" s="1">
        <v>754425</v>
      </c>
      <c r="E19" s="1">
        <v>684346</v>
      </c>
      <c r="F19" s="1"/>
      <c r="G19" s="17">
        <f t="shared" si="0"/>
        <v>-9.2890612055538987E-2</v>
      </c>
      <c r="I19" s="15">
        <f t="shared" si="1"/>
        <v>4.4875719440335769E-2</v>
      </c>
      <c r="J19" s="15">
        <f t="shared" si="2"/>
        <v>4.8126617375533455E-2</v>
      </c>
      <c r="K19" s="15">
        <f t="shared" si="3"/>
        <v>4.7948255733436869E-2</v>
      </c>
      <c r="L19" s="15">
        <f t="shared" si="4"/>
        <v>4.5684100625101802E-2</v>
      </c>
      <c r="N19" s="15">
        <f>B19/'1'!B19</f>
        <v>9.9006895732833056E-2</v>
      </c>
      <c r="O19" s="15">
        <f>C19/'1'!C19</f>
        <v>0.10605686973330253</v>
      </c>
      <c r="P19" s="15">
        <f>D19/'1'!D19</f>
        <v>0.10301049951336524</v>
      </c>
      <c r="Q19" s="15">
        <f>E19/'1'!E19</f>
        <v>9.9857395772185192E-2</v>
      </c>
    </row>
    <row r="20" spans="1:17" ht="20.100000000000001" customHeight="1">
      <c r="A20" s="102" t="s">
        <v>12</v>
      </c>
      <c r="B20" s="1">
        <v>982668</v>
      </c>
      <c r="C20" s="1">
        <v>906837</v>
      </c>
      <c r="D20" s="1">
        <v>946554</v>
      </c>
      <c r="E20" s="1">
        <v>965533</v>
      </c>
      <c r="F20" s="1"/>
      <c r="G20" s="17">
        <f t="shared" si="0"/>
        <v>2.0050625743486372E-2</v>
      </c>
      <c r="I20" s="15">
        <f t="shared" si="1"/>
        <v>6.9223504240720518E-2</v>
      </c>
      <c r="J20" s="15">
        <f t="shared" si="2"/>
        <v>5.9342864144872352E-2</v>
      </c>
      <c r="K20" s="15">
        <f t="shared" si="3"/>
        <v>6.0159211661209001E-2</v>
      </c>
      <c r="L20" s="15">
        <f t="shared" si="4"/>
        <v>6.4454978517966666E-2</v>
      </c>
      <c r="N20" s="15">
        <f>B20/'1'!B20</f>
        <v>0.1317386366195733</v>
      </c>
      <c r="O20" s="15">
        <f>C20/'1'!C20</f>
        <v>0.12584357759748213</v>
      </c>
      <c r="P20" s="15">
        <f>D20/'1'!D20</f>
        <v>0.12389150262722697</v>
      </c>
      <c r="Q20" s="15">
        <f>E20/'1'!E20</f>
        <v>0.12578934840999489</v>
      </c>
    </row>
    <row r="21" spans="1:17" ht="20.100000000000001" customHeight="1">
      <c r="A21" s="103" t="s">
        <v>13</v>
      </c>
      <c r="B21" s="7">
        <f>SUM(B8:B20)</f>
        <v>14195583</v>
      </c>
      <c r="C21" s="7">
        <f>SUM(C8:C20)</f>
        <v>15281315</v>
      </c>
      <c r="D21" s="7">
        <f t="shared" ref="D21:E21" si="5">SUM(D8:D20)</f>
        <v>15734149</v>
      </c>
      <c r="E21" s="7">
        <f t="shared" si="5"/>
        <v>14979960</v>
      </c>
      <c r="F21" s="1"/>
      <c r="G21" s="16">
        <f t="shared" si="0"/>
        <v>-4.793325651104486E-2</v>
      </c>
      <c r="I21" s="11">
        <f>SUM(I8:I20)</f>
        <v>0.99999999999999978</v>
      </c>
      <c r="J21" s="11">
        <f>SUM(J8:J20)</f>
        <v>0.99999999999999989</v>
      </c>
      <c r="K21" s="11">
        <f t="shared" ref="K21:L21" si="6">SUM(K8:K20)</f>
        <v>1</v>
      </c>
      <c r="L21" s="11">
        <f t="shared" si="6"/>
        <v>0.99999999999999989</v>
      </c>
      <c r="N21" s="11">
        <f>B21/'1'!B21</f>
        <v>0.17046253141269077</v>
      </c>
      <c r="O21" s="11">
        <f>C21/'1'!C21</f>
        <v>0.17458750453597116</v>
      </c>
      <c r="P21" s="11">
        <f>D21/'1'!D21</f>
        <v>0.17051201170645883</v>
      </c>
      <c r="Q21" s="11">
        <f>E21/'1'!E21</f>
        <v>0.1716901292513793</v>
      </c>
    </row>
    <row r="22" spans="1:17" ht="22.5" customHeight="1">
      <c r="A22" s="4" t="s">
        <v>23</v>
      </c>
    </row>
    <row r="23" spans="1:17">
      <c r="A23" s="4"/>
    </row>
    <row r="24" spans="1:17">
      <c r="A24" s="3" t="s">
        <v>17</v>
      </c>
      <c r="E24" s="1"/>
      <c r="F24" s="1"/>
    </row>
    <row r="26" spans="1:17" ht="20.100000000000001" customHeight="1">
      <c r="A26" s="127" t="s">
        <v>16</v>
      </c>
      <c r="B26" s="118" t="s">
        <v>21</v>
      </c>
      <c r="C26" s="118"/>
      <c r="D26" s="118"/>
      <c r="E26" s="118"/>
      <c r="F26" s="3"/>
      <c r="G26" s="119" t="s">
        <v>95</v>
      </c>
      <c r="I26" s="118" t="s">
        <v>19</v>
      </c>
      <c r="J26" s="118"/>
      <c r="K26" s="118"/>
      <c r="L26" s="118"/>
      <c r="N26" s="118" t="s">
        <v>22</v>
      </c>
      <c r="O26" s="118"/>
      <c r="P26" s="118"/>
      <c r="Q26" s="118"/>
    </row>
    <row r="27" spans="1:17" ht="20.100000000000001" customHeight="1">
      <c r="A27" s="127"/>
      <c r="B27" s="114">
        <v>2019</v>
      </c>
      <c r="C27" s="5">
        <v>2020</v>
      </c>
      <c r="D27" s="24">
        <v>2021</v>
      </c>
      <c r="E27" s="8">
        <v>2022</v>
      </c>
      <c r="F27" s="9"/>
      <c r="G27" s="120"/>
      <c r="I27" s="109">
        <v>2019</v>
      </c>
      <c r="J27" s="5">
        <v>2020</v>
      </c>
      <c r="K27" s="24">
        <v>2021</v>
      </c>
      <c r="L27" s="8">
        <v>2022</v>
      </c>
      <c r="N27" s="109">
        <v>2019</v>
      </c>
      <c r="O27" s="5">
        <v>2020</v>
      </c>
      <c r="P27" s="24">
        <v>2021</v>
      </c>
      <c r="Q27" s="8">
        <v>2022</v>
      </c>
    </row>
    <row r="28" spans="1:17" ht="20.100000000000001" customHeight="1">
      <c r="A28" s="102" t="s">
        <v>0</v>
      </c>
      <c r="B28" s="1">
        <v>2688170</v>
      </c>
      <c r="C28" s="1">
        <v>2564909</v>
      </c>
      <c r="D28" s="1">
        <v>2513274</v>
      </c>
      <c r="E28" s="1">
        <v>2611219</v>
      </c>
      <c r="F28" s="1"/>
      <c r="G28" s="17">
        <f>(E28-D28)/D28</f>
        <v>3.8971079158102141E-2</v>
      </c>
      <c r="I28" s="15">
        <f>B28/$B$41</f>
        <v>5.7202752078479933E-2</v>
      </c>
      <c r="J28" s="15">
        <f>C28/$C$41</f>
        <v>5.1196440385807708E-2</v>
      </c>
      <c r="K28" s="15">
        <f>D28/$D$41</f>
        <v>4.7877682105665974E-2</v>
      </c>
      <c r="L28" s="15">
        <f>E28/$E$41</f>
        <v>4.9335246773252343E-2</v>
      </c>
      <c r="N28" s="15">
        <f>B28/'1'!B28</f>
        <v>8.9682285232350167E-2</v>
      </c>
      <c r="O28" s="15">
        <f>C28/'1'!C28</f>
        <v>8.39810196816584E-2</v>
      </c>
      <c r="P28" s="15">
        <f>D28/'1'!D28</f>
        <v>7.7375118689974251E-2</v>
      </c>
      <c r="Q28" s="15">
        <f>E28/'1'!E28</f>
        <v>8.1019096904892576E-2</v>
      </c>
    </row>
    <row r="29" spans="1:17" ht="20.100000000000001" customHeight="1">
      <c r="A29" s="102" t="s">
        <v>1</v>
      </c>
      <c r="B29" s="1">
        <v>4454442</v>
      </c>
      <c r="C29" s="1">
        <v>5057472</v>
      </c>
      <c r="D29" s="1">
        <v>5235344</v>
      </c>
      <c r="E29" s="1">
        <v>5142706</v>
      </c>
      <c r="F29" s="1"/>
      <c r="G29" s="17">
        <f t="shared" ref="G29:G41" si="7">(E29-D29)/D29</f>
        <v>-1.7694730279423854E-2</v>
      </c>
      <c r="I29" s="15">
        <f t="shared" ref="I29:I40" si="8">B29/$B$41</f>
        <v>9.4788031030019801E-2</v>
      </c>
      <c r="J29" s="15">
        <f t="shared" ref="J29:J40" si="9">C29/$C$41</f>
        <v>0.10094883044618412</v>
      </c>
      <c r="K29" s="15">
        <f t="shared" ref="K29:K40" si="10">D29/$D$41</f>
        <v>9.9732912426502535E-2</v>
      </c>
      <c r="L29" s="15">
        <f t="shared" ref="L29:L40" si="11">E29/$E$41</f>
        <v>9.7164071490091583E-2</v>
      </c>
      <c r="N29" s="15">
        <f>B29/'1'!B29</f>
        <v>8.7201591758587618E-2</v>
      </c>
      <c r="O29" s="15">
        <f>C29/'1'!C29</f>
        <v>8.8579982939304497E-2</v>
      </c>
      <c r="P29" s="15">
        <f>D29/'1'!D29</f>
        <v>8.2888717753360819E-2</v>
      </c>
      <c r="Q29" s="15">
        <f>E29/'1'!E29</f>
        <v>8.3838496077999078E-2</v>
      </c>
    </row>
    <row r="30" spans="1:17" ht="20.100000000000001" customHeight="1">
      <c r="A30" s="102" t="s">
        <v>2</v>
      </c>
      <c r="B30" s="1">
        <v>1927000</v>
      </c>
      <c r="C30" s="1">
        <v>2006111</v>
      </c>
      <c r="D30" s="1">
        <v>2100988</v>
      </c>
      <c r="E30" s="1">
        <v>2129908</v>
      </c>
      <c r="F30" s="1"/>
      <c r="G30" s="17">
        <f t="shared" si="7"/>
        <v>1.3764952489019452E-2</v>
      </c>
      <c r="I30" s="15">
        <f t="shared" si="8"/>
        <v>4.1005480775111264E-2</v>
      </c>
      <c r="J30" s="15">
        <f t="shared" si="9"/>
        <v>4.0042645652852822E-2</v>
      </c>
      <c r="K30" s="15">
        <f t="shared" si="10"/>
        <v>4.0023664579277446E-2</v>
      </c>
      <c r="L30" s="15">
        <f t="shared" si="11"/>
        <v>4.0241564106390293E-2</v>
      </c>
      <c r="N30" s="15">
        <f>B30/'1'!B30</f>
        <v>0.18027725650385051</v>
      </c>
      <c r="O30" s="15">
        <f>C30/'1'!C30</f>
        <v>0.17664661905983761</v>
      </c>
      <c r="P30" s="15">
        <f>D30/'1'!D30</f>
        <v>0.16693968333880002</v>
      </c>
      <c r="Q30" s="15">
        <f>E30/'1'!E30</f>
        <v>0.16578886879703927</v>
      </c>
    </row>
    <row r="31" spans="1:17" ht="20.100000000000001" customHeight="1">
      <c r="A31" s="102" t="s">
        <v>3</v>
      </c>
      <c r="B31" s="1">
        <v>11140737</v>
      </c>
      <c r="C31" s="1">
        <v>12466177</v>
      </c>
      <c r="D31" s="1">
        <v>13211182</v>
      </c>
      <c r="E31" s="1">
        <v>13195014</v>
      </c>
      <c r="F31" s="1"/>
      <c r="G31" s="17">
        <f t="shared" si="7"/>
        <v>-1.2238117679402192E-3</v>
      </c>
      <c r="I31" s="15">
        <f t="shared" si="8"/>
        <v>0.23706864394087737</v>
      </c>
      <c r="J31" s="15">
        <f t="shared" si="9"/>
        <v>0.24882905694487686</v>
      </c>
      <c r="K31" s="15">
        <f t="shared" si="10"/>
        <v>0.25167203099864816</v>
      </c>
      <c r="L31" s="15">
        <f t="shared" si="11"/>
        <v>0.24930090960065759</v>
      </c>
      <c r="N31" s="15">
        <f>B31/'1'!B31</f>
        <v>0.24126402116295556</v>
      </c>
      <c r="O31" s="15">
        <f>C31/'1'!C31</f>
        <v>0.24694382141504606</v>
      </c>
      <c r="P31" s="15">
        <f>D31/'1'!D31</f>
        <v>0.23846805940251209</v>
      </c>
      <c r="Q31" s="15">
        <f>E31/'1'!E31</f>
        <v>0.23961887509744551</v>
      </c>
    </row>
    <row r="32" spans="1:17" ht="20.100000000000001" customHeight="1">
      <c r="A32" s="102" t="s">
        <v>4</v>
      </c>
      <c r="B32" s="1">
        <v>9625012</v>
      </c>
      <c r="C32" s="1">
        <v>10086591</v>
      </c>
      <c r="D32" s="1">
        <v>10767425</v>
      </c>
      <c r="E32" s="1">
        <v>10978761</v>
      </c>
      <c r="F32" s="1"/>
      <c r="G32" s="17">
        <f t="shared" si="7"/>
        <v>1.9627348228569041E-2</v>
      </c>
      <c r="I32" s="15">
        <f t="shared" si="8"/>
        <v>0.20481486482937997</v>
      </c>
      <c r="J32" s="15">
        <f t="shared" si="9"/>
        <v>0.20133172554173445</v>
      </c>
      <c r="K32" s="15">
        <f t="shared" si="10"/>
        <v>0.20511864255413476</v>
      </c>
      <c r="L32" s="15">
        <f t="shared" si="11"/>
        <v>0.20742798026498685</v>
      </c>
      <c r="N32" s="15">
        <f>B32/'1'!B32</f>
        <v>0.27373914838932795</v>
      </c>
      <c r="O32" s="15">
        <f>C32/'1'!C32</f>
        <v>0.27451094750341531</v>
      </c>
      <c r="P32" s="15">
        <f>D32/'1'!D32</f>
        <v>0.26387145832962161</v>
      </c>
      <c r="Q32" s="15">
        <f>E32/'1'!E32</f>
        <v>0.26304965162473415</v>
      </c>
    </row>
    <row r="33" spans="1:17" ht="20.100000000000001" customHeight="1">
      <c r="A33" s="102" t="s">
        <v>5</v>
      </c>
      <c r="B33" s="1">
        <v>3717075</v>
      </c>
      <c r="C33" s="1">
        <v>3924445</v>
      </c>
      <c r="D33" s="1">
        <v>3916516</v>
      </c>
      <c r="E33" s="1">
        <v>3930664</v>
      </c>
      <c r="F33" s="1"/>
      <c r="G33" s="17">
        <f t="shared" si="7"/>
        <v>3.6123942810395771E-3</v>
      </c>
      <c r="I33" s="15">
        <f t="shared" si="8"/>
        <v>7.9097274235675502E-2</v>
      </c>
      <c r="J33" s="15">
        <f t="shared" si="9"/>
        <v>7.8333233065922075E-2</v>
      </c>
      <c r="K33" s="15">
        <f t="shared" si="10"/>
        <v>7.460933746569394E-2</v>
      </c>
      <c r="L33" s="15">
        <f t="shared" si="11"/>
        <v>7.426427213601737E-2</v>
      </c>
      <c r="N33" s="15">
        <f>B33/'1'!B33</f>
        <v>0.1663481040189464</v>
      </c>
      <c r="O33" s="15">
        <f>C33/'1'!C33</f>
        <v>0.16327939857752505</v>
      </c>
      <c r="P33" s="15">
        <f>D33/'1'!D33</f>
        <v>0.15226109228119697</v>
      </c>
      <c r="Q33" s="15">
        <f>E33/'1'!E33</f>
        <v>0.15505492277360203</v>
      </c>
    </row>
    <row r="34" spans="1:17" ht="20.100000000000001" customHeight="1">
      <c r="A34" s="102" t="s">
        <v>6</v>
      </c>
      <c r="B34" s="1">
        <v>1126389</v>
      </c>
      <c r="C34" s="1">
        <v>1230591</v>
      </c>
      <c r="D34" s="1">
        <v>1238667</v>
      </c>
      <c r="E34" s="1">
        <v>1214591</v>
      </c>
      <c r="F34" s="1"/>
      <c r="G34" s="17">
        <f t="shared" si="7"/>
        <v>-1.943702383287841E-2</v>
      </c>
      <c r="I34" s="15">
        <f t="shared" si="8"/>
        <v>2.3968927080849401E-2</v>
      </c>
      <c r="J34" s="15">
        <f t="shared" si="9"/>
        <v>2.4563007409156228E-2</v>
      </c>
      <c r="K34" s="15">
        <f t="shared" si="10"/>
        <v>2.3596513894139259E-2</v>
      </c>
      <c r="L34" s="15">
        <f t="shared" si="11"/>
        <v>2.2947959061867786E-2</v>
      </c>
      <c r="N34" s="15">
        <f>B34/'1'!B34</f>
        <v>0.12257114642247957</v>
      </c>
      <c r="O34" s="15">
        <f>C34/'1'!C34</f>
        <v>0.12135414704648512</v>
      </c>
      <c r="P34" s="15">
        <f>D34/'1'!D34</f>
        <v>0.11119405778636329</v>
      </c>
      <c r="Q34" s="15">
        <f>E34/'1'!E34</f>
        <v>0.11274119540525636</v>
      </c>
    </row>
    <row r="35" spans="1:17" ht="20.100000000000001" customHeight="1">
      <c r="A35" s="102" t="s">
        <v>7</v>
      </c>
      <c r="B35" s="1">
        <v>1388691</v>
      </c>
      <c r="C35" s="1">
        <v>1454221</v>
      </c>
      <c r="D35" s="1">
        <v>1557929</v>
      </c>
      <c r="E35" s="1">
        <v>1599232</v>
      </c>
      <c r="F35" s="1"/>
      <c r="G35" s="17">
        <f t="shared" si="7"/>
        <v>2.6511477737432194E-2</v>
      </c>
      <c r="I35" s="15">
        <f t="shared" si="8"/>
        <v>2.9550566737452013E-2</v>
      </c>
      <c r="J35" s="15">
        <f t="shared" si="9"/>
        <v>2.9026736907348243E-2</v>
      </c>
      <c r="K35" s="15">
        <f t="shared" si="10"/>
        <v>2.9678431163971012E-2</v>
      </c>
      <c r="L35" s="15">
        <f t="shared" si="11"/>
        <v>3.0215200397853224E-2</v>
      </c>
      <c r="N35" s="15">
        <f>B35/'1'!B35</f>
        <v>0.11076975869472863</v>
      </c>
      <c r="O35" s="15">
        <f>C35/'1'!C35</f>
        <v>0.10669399398231673</v>
      </c>
      <c r="P35" s="15">
        <f>D35/'1'!D35</f>
        <v>9.7960246448527716E-2</v>
      </c>
      <c r="Q35" s="15">
        <f>E35/'1'!E35</f>
        <v>0.10032884139884665</v>
      </c>
    </row>
    <row r="36" spans="1:17" ht="20.100000000000001" customHeight="1">
      <c r="A36" s="102" t="s">
        <v>8</v>
      </c>
      <c r="B36" s="1">
        <v>2764014</v>
      </c>
      <c r="C36" s="1">
        <v>2777004</v>
      </c>
      <c r="D36" s="1">
        <v>3009699</v>
      </c>
      <c r="E36" s="1">
        <v>3076203</v>
      </c>
      <c r="F36" s="1"/>
      <c r="G36" s="17">
        <f t="shared" si="7"/>
        <v>2.2096561815650003E-2</v>
      </c>
      <c r="I36" s="15">
        <f t="shared" si="8"/>
        <v>5.881666992171166E-2</v>
      </c>
      <c r="J36" s="15">
        <f t="shared" si="9"/>
        <v>5.5429927431011994E-2</v>
      </c>
      <c r="K36" s="15">
        <f t="shared" si="10"/>
        <v>5.7334541301800268E-2</v>
      </c>
      <c r="L36" s="15">
        <f t="shared" si="11"/>
        <v>5.8120454136408775E-2</v>
      </c>
      <c r="N36" s="15">
        <f>B36/'1'!B36</f>
        <v>0.16745485360648613</v>
      </c>
      <c r="O36" s="15">
        <f>C36/'1'!C36</f>
        <v>0.16487010753707035</v>
      </c>
      <c r="P36" s="15">
        <f>D36/'1'!D36</f>
        <v>0.14756899405590501</v>
      </c>
      <c r="Q36" s="15">
        <f>E36/'1'!E36</f>
        <v>0.15004943109849228</v>
      </c>
    </row>
    <row r="37" spans="1:17" ht="20.100000000000001" customHeight="1">
      <c r="A37" s="102" t="s">
        <v>9</v>
      </c>
      <c r="B37" s="1">
        <v>889226</v>
      </c>
      <c r="C37" s="1">
        <v>1103579</v>
      </c>
      <c r="D37" s="1">
        <v>1118771</v>
      </c>
      <c r="E37" s="1">
        <v>1086507</v>
      </c>
      <c r="F37" s="1"/>
      <c r="G37" s="17">
        <f t="shared" si="7"/>
        <v>-2.8838788277493786E-2</v>
      </c>
      <c r="I37" s="15">
        <f t="shared" si="8"/>
        <v>1.8922231265038447E-2</v>
      </c>
      <c r="J37" s="15">
        <f t="shared" si="9"/>
        <v>2.2027805463869978E-2</v>
      </c>
      <c r="K37" s="15">
        <f t="shared" si="10"/>
        <v>2.1312504043346659E-2</v>
      </c>
      <c r="L37" s="15">
        <f t="shared" si="11"/>
        <v>2.0527995149340627E-2</v>
      </c>
      <c r="N37" s="15">
        <f>B37/'1'!B37</f>
        <v>0.11057436555274001</v>
      </c>
      <c r="O37" s="15">
        <f>C37/'1'!C37</f>
        <v>0.11731786442980317</v>
      </c>
      <c r="P37" s="15">
        <f>D37/'1'!D37</f>
        <v>0.10268684317794463</v>
      </c>
      <c r="Q37" s="15">
        <f>E37/'1'!E37</f>
        <v>0.10544210722146165</v>
      </c>
    </row>
    <row r="38" spans="1:17" ht="20.100000000000001" customHeight="1">
      <c r="A38" s="102" t="s">
        <v>10</v>
      </c>
      <c r="B38" s="1">
        <v>799557</v>
      </c>
      <c r="C38" s="1">
        <v>968769</v>
      </c>
      <c r="D38" s="1">
        <v>985890</v>
      </c>
      <c r="E38" s="1">
        <v>924460</v>
      </c>
      <c r="F38" s="1"/>
      <c r="G38" s="17">
        <f t="shared" si="7"/>
        <v>-6.2309182566006351E-2</v>
      </c>
      <c r="I38" s="15">
        <f t="shared" si="8"/>
        <v>1.7014125164559229E-2</v>
      </c>
      <c r="J38" s="15">
        <f t="shared" si="9"/>
        <v>1.9336952833850458E-2</v>
      </c>
      <c r="K38" s="15">
        <f t="shared" si="10"/>
        <v>1.8781130911772862E-2</v>
      </c>
      <c r="L38" s="15">
        <f t="shared" si="11"/>
        <v>1.7466348947369356E-2</v>
      </c>
      <c r="N38" s="15">
        <f>B38/'1'!B38</f>
        <v>7.6479961096044713E-2</v>
      </c>
      <c r="O38" s="15">
        <f>C38/'1'!C38</f>
        <v>8.1897468156141406E-2</v>
      </c>
      <c r="P38" s="15">
        <f>D38/'1'!D38</f>
        <v>7.4587987784967738E-2</v>
      </c>
      <c r="Q38" s="15">
        <f>E38/'1'!E38</f>
        <v>7.5539028402677955E-2</v>
      </c>
    </row>
    <row r="39" spans="1:17" ht="20.100000000000001" customHeight="1">
      <c r="A39" s="102" t="s">
        <v>11</v>
      </c>
      <c r="B39" s="1">
        <v>2409157</v>
      </c>
      <c r="C39" s="1">
        <v>2779384</v>
      </c>
      <c r="D39" s="1">
        <v>2895620</v>
      </c>
      <c r="E39" s="1">
        <v>2731161</v>
      </c>
      <c r="F39" s="1"/>
      <c r="G39" s="17">
        <f t="shared" si="7"/>
        <v>-5.6795781214385867E-2</v>
      </c>
      <c r="I39" s="15">
        <f t="shared" si="8"/>
        <v>5.1265511700946925E-2</v>
      </c>
      <c r="J39" s="15">
        <f t="shared" si="9"/>
        <v>5.5477433025993422E-2</v>
      </c>
      <c r="K39" s="15">
        <f t="shared" si="10"/>
        <v>5.5161344866818542E-2</v>
      </c>
      <c r="L39" s="15">
        <f t="shared" si="11"/>
        <v>5.1601379245663673E-2</v>
      </c>
      <c r="N39" s="15">
        <f>B39/'1'!B39</f>
        <v>9.6863791807481586E-2</v>
      </c>
      <c r="O39" s="15">
        <f>C39/'1'!C39</f>
        <v>0.10040019428492246</v>
      </c>
      <c r="P39" s="15">
        <f>D39/'1'!D39</f>
        <v>9.4000580049303548E-2</v>
      </c>
      <c r="Q39" s="15">
        <f>E39/'1'!E39</f>
        <v>9.1298016800385365E-2</v>
      </c>
    </row>
    <row r="40" spans="1:17" ht="20.100000000000001" customHeight="1">
      <c r="A40" s="102" t="s">
        <v>12</v>
      </c>
      <c r="B40" s="1">
        <v>4064248</v>
      </c>
      <c r="C40" s="1">
        <v>3680109</v>
      </c>
      <c r="D40" s="1">
        <v>3942339</v>
      </c>
      <c r="E40" s="1">
        <v>4307636</v>
      </c>
      <c r="F40" s="1"/>
      <c r="G40" s="17">
        <f t="shared" si="7"/>
        <v>9.2659966583289774E-2</v>
      </c>
      <c r="I40" s="15">
        <f t="shared" si="8"/>
        <v>8.6484921239898496E-2</v>
      </c>
      <c r="J40" s="15">
        <f t="shared" si="9"/>
        <v>7.3456204891391624E-2</v>
      </c>
      <c r="K40" s="15">
        <f t="shared" si="10"/>
        <v>7.5101263688228614E-2</v>
      </c>
      <c r="L40" s="15">
        <f t="shared" si="11"/>
        <v>8.138661869010054E-2</v>
      </c>
      <c r="N40" s="15">
        <f>B40/'1'!B40</f>
        <v>0.12495903490777746</v>
      </c>
      <c r="O40" s="15">
        <f>C40/'1'!C40</f>
        <v>0.11832845430478546</v>
      </c>
      <c r="P40" s="15">
        <f>D40/'1'!D40</f>
        <v>0.11387627773751625</v>
      </c>
      <c r="Q40" s="15">
        <f>E40/'1'!E40</f>
        <v>0.11591019010393136</v>
      </c>
    </row>
    <row r="41" spans="1:17" ht="20.100000000000001" customHeight="1">
      <c r="A41" s="103" t="s">
        <v>13</v>
      </c>
      <c r="B41" s="7">
        <f>SUM(B28:B40)</f>
        <v>46993718</v>
      </c>
      <c r="C41" s="7">
        <f>SUM(C28:C40)</f>
        <v>50099362</v>
      </c>
      <c r="D41" s="7">
        <f t="shared" ref="D41:E41" si="12">SUM(D28:D40)</f>
        <v>52493644</v>
      </c>
      <c r="E41" s="7">
        <f t="shared" si="12"/>
        <v>52928062</v>
      </c>
      <c r="F41" s="1"/>
      <c r="G41" s="16">
        <f t="shared" si="7"/>
        <v>8.2756304744246757E-3</v>
      </c>
      <c r="I41" s="11">
        <f>SUM(I28:I40)</f>
        <v>1</v>
      </c>
      <c r="J41" s="11">
        <f>SUM(J28:J40)</f>
        <v>1</v>
      </c>
      <c r="K41" s="11">
        <f>SUM(K28:K40)</f>
        <v>1.0000000000000002</v>
      </c>
      <c r="L41" s="11">
        <f>SUM(L28:L40)</f>
        <v>1</v>
      </c>
      <c r="N41" s="11">
        <f>B41/'1'!B41</f>
        <v>0.15181127191664018</v>
      </c>
      <c r="O41" s="11">
        <f>C41/'1'!C41</f>
        <v>0.15140903434579073</v>
      </c>
      <c r="P41" s="11">
        <f>D41/'1'!D41</f>
        <v>0.14298325924446467</v>
      </c>
      <c r="Q41" s="11">
        <f>E41/'1'!E41</f>
        <v>0.14484729147088954</v>
      </c>
    </row>
    <row r="42" spans="1:17" ht="22.5" customHeight="1">
      <c r="A42" s="4" t="s">
        <v>23</v>
      </c>
    </row>
    <row r="44" spans="1:17">
      <c r="A44" t="s">
        <v>18</v>
      </c>
    </row>
    <row r="46" spans="1:17" ht="20.100000000000001" customHeight="1">
      <c r="A46" s="127" t="s">
        <v>16</v>
      </c>
      <c r="B46" s="118" t="s">
        <v>21</v>
      </c>
      <c r="C46" s="118"/>
      <c r="D46" s="118"/>
      <c r="E46" s="118"/>
      <c r="F46" s="3"/>
      <c r="G46" s="119" t="s">
        <v>95</v>
      </c>
    </row>
    <row r="47" spans="1:17" ht="20.100000000000001" customHeight="1">
      <c r="A47" s="127"/>
      <c r="B47" s="114">
        <v>2019</v>
      </c>
      <c r="C47" s="5">
        <v>2020</v>
      </c>
      <c r="D47" s="24">
        <v>2021</v>
      </c>
      <c r="E47" s="8">
        <v>2022</v>
      </c>
      <c r="F47" s="9"/>
      <c r="G47" s="120"/>
    </row>
    <row r="48" spans="1:17" ht="20.100000000000001" customHeight="1">
      <c r="A48" s="102" t="s">
        <v>0</v>
      </c>
      <c r="B48" s="104">
        <f t="shared" ref="B48:C61" si="13">B28/B8</f>
        <v>4.1232889739672487</v>
      </c>
      <c r="C48" s="104">
        <f t="shared" si="13"/>
        <v>3.9673398236056587</v>
      </c>
      <c r="D48" s="104">
        <f t="shared" ref="D48:E48" si="14">D28/D8</f>
        <v>4.226859918331102</v>
      </c>
      <c r="E48" s="104">
        <f t="shared" si="14"/>
        <v>4.5518027008700166</v>
      </c>
      <c r="F48" s="12"/>
      <c r="G48" s="17">
        <f>(E48-D48)/D48</f>
        <v>7.6875692314689326E-2</v>
      </c>
    </row>
    <row r="49" spans="1:7" ht="20.100000000000001" customHeight="1">
      <c r="A49" s="102" t="s">
        <v>1</v>
      </c>
      <c r="B49" s="104">
        <f t="shared" si="13"/>
        <v>3.7658426145576716</v>
      </c>
      <c r="C49" s="104">
        <f t="shared" si="13"/>
        <v>3.7807221350078493</v>
      </c>
      <c r="D49" s="104">
        <f t="shared" ref="D49:E49" si="15">D29/D9</f>
        <v>3.8390590340286206</v>
      </c>
      <c r="E49" s="104">
        <f t="shared" si="15"/>
        <v>4.0225252390148594</v>
      </c>
      <c r="F49" s="12"/>
      <c r="G49" s="17">
        <f t="shared" ref="G49:G61" si="16">(E49-D49)/D49</f>
        <v>4.7789368009200306E-2</v>
      </c>
    </row>
    <row r="50" spans="1:7" ht="20.100000000000001" customHeight="1">
      <c r="A50" s="102" t="s">
        <v>2</v>
      </c>
      <c r="B50" s="104">
        <f t="shared" si="13"/>
        <v>3.2242897610812999</v>
      </c>
      <c r="C50" s="104">
        <f t="shared" si="13"/>
        <v>3.1732170622950613</v>
      </c>
      <c r="D50" s="104">
        <f t="shared" ref="D50:E50" si="17">D30/D10</f>
        <v>3.1373060824663757</v>
      </c>
      <c r="E50" s="104">
        <f t="shared" si="17"/>
        <v>3.4064193787254324</v>
      </c>
      <c r="F50" s="12"/>
      <c r="G50" s="17">
        <f t="shared" si="16"/>
        <v>8.5778463811058844E-2</v>
      </c>
    </row>
    <row r="51" spans="1:7" ht="20.100000000000001" customHeight="1">
      <c r="A51" s="102" t="s">
        <v>3</v>
      </c>
      <c r="B51" s="104">
        <f t="shared" si="13"/>
        <v>2.9487772515561446</v>
      </c>
      <c r="C51" s="104">
        <f t="shared" si="13"/>
        <v>2.9018035339768762</v>
      </c>
      <c r="D51" s="104">
        <f t="shared" ref="D51:E51" si="18">D31/D11</f>
        <v>2.9219163933374768</v>
      </c>
      <c r="E51" s="104">
        <f t="shared" si="18"/>
        <v>3.0672932508229613</v>
      </c>
      <c r="F51" s="12"/>
      <c r="G51" s="17">
        <f t="shared" si="16"/>
        <v>4.9753941562794661E-2</v>
      </c>
    </row>
    <row r="52" spans="1:7" ht="20.100000000000001" customHeight="1">
      <c r="A52" s="102" t="s">
        <v>4</v>
      </c>
      <c r="B52" s="104">
        <f t="shared" si="13"/>
        <v>2.9421619070443064</v>
      </c>
      <c r="C52" s="104">
        <f t="shared" si="13"/>
        <v>2.9276192471995359</v>
      </c>
      <c r="D52" s="104">
        <f t="shared" ref="D52:E52" si="19">D32/D12</f>
        <v>3.0404662259524766</v>
      </c>
      <c r="E52" s="104">
        <f t="shared" si="19"/>
        <v>3.2841142211014689</v>
      </c>
      <c r="F52" s="12"/>
      <c r="G52" s="17">
        <f t="shared" si="16"/>
        <v>8.0135077005391006E-2</v>
      </c>
    </row>
    <row r="53" spans="1:7" ht="20.100000000000001" customHeight="1">
      <c r="A53" s="102" t="s">
        <v>5</v>
      </c>
      <c r="B53" s="104">
        <f t="shared" si="13"/>
        <v>3.0958468848513117</v>
      </c>
      <c r="C53" s="104">
        <f t="shared" si="13"/>
        <v>3.1106222362076905</v>
      </c>
      <c r="D53" s="104">
        <f t="shared" ref="D53:E53" si="20">D33/D13</f>
        <v>3.1328017764069354</v>
      </c>
      <c r="E53" s="104">
        <f t="shared" si="20"/>
        <v>3.3042146418390859</v>
      </c>
      <c r="F53" s="12"/>
      <c r="G53" s="17">
        <f t="shared" si="16"/>
        <v>5.4715515907535935E-2</v>
      </c>
    </row>
    <row r="54" spans="1:7" ht="20.100000000000001" customHeight="1">
      <c r="A54" s="102" t="s">
        <v>6</v>
      </c>
      <c r="B54" s="104">
        <f t="shared" si="13"/>
        <v>3.6042487288691496</v>
      </c>
      <c r="C54" s="104">
        <f t="shared" si="13"/>
        <v>3.7920460743438751</v>
      </c>
      <c r="D54" s="104">
        <f t="shared" ref="D54:E54" si="21">D34/D14</f>
        <v>3.8557727626459144</v>
      </c>
      <c r="E54" s="104">
        <f t="shared" si="21"/>
        <v>3.970873722926032</v>
      </c>
      <c r="F54" s="12"/>
      <c r="G54" s="17">
        <f t="shared" si="16"/>
        <v>2.9851593277279355E-2</v>
      </c>
    </row>
    <row r="55" spans="1:7" ht="20.100000000000001" customHeight="1">
      <c r="A55" s="102" t="s">
        <v>7</v>
      </c>
      <c r="B55" s="104">
        <f t="shared" si="13"/>
        <v>3.7875629014441761</v>
      </c>
      <c r="C55" s="104">
        <f t="shared" si="13"/>
        <v>3.7911508069961388</v>
      </c>
      <c r="D55" s="104">
        <f t="shared" ref="D55:E55" si="22">D35/D15</f>
        <v>3.8497039694777211</v>
      </c>
      <c r="E55" s="104">
        <f t="shared" si="22"/>
        <v>4.0250680814863662</v>
      </c>
      <c r="F55" s="12"/>
      <c r="G55" s="17">
        <f t="shared" si="16"/>
        <v>4.5552622590987503E-2</v>
      </c>
    </row>
    <row r="56" spans="1:7" ht="20.100000000000001" customHeight="1">
      <c r="A56" s="102" t="s">
        <v>8</v>
      </c>
      <c r="B56" s="104">
        <f t="shared" si="13"/>
        <v>3.6388523191641742</v>
      </c>
      <c r="C56" s="104">
        <f t="shared" si="13"/>
        <v>3.658434213490473</v>
      </c>
      <c r="D56" s="104">
        <f t="shared" ref="D56:E56" si="23">D36/D16</f>
        <v>3.7292088206467664</v>
      </c>
      <c r="E56" s="104">
        <f t="shared" si="23"/>
        <v>3.8705623898264778</v>
      </c>
      <c r="F56" s="12"/>
      <c r="G56" s="17">
        <f t="shared" si="16"/>
        <v>3.7904439246498431E-2</v>
      </c>
    </row>
    <row r="57" spans="1:7" ht="20.100000000000001" customHeight="1">
      <c r="A57" s="102" t="s">
        <v>9</v>
      </c>
      <c r="B57" s="104">
        <f t="shared" si="13"/>
        <v>3.5873245118605777</v>
      </c>
      <c r="C57" s="104">
        <f t="shared" si="13"/>
        <v>3.6534366661590512</v>
      </c>
      <c r="D57" s="104">
        <f t="shared" ref="D57:E57" si="24">D37/D17</f>
        <v>3.6884303324223011</v>
      </c>
      <c r="E57" s="104">
        <f t="shared" si="24"/>
        <v>3.7841169115675162</v>
      </c>
      <c r="F57" s="12"/>
      <c r="G57" s="17">
        <f t="shared" si="16"/>
        <v>2.5942357729819138E-2</v>
      </c>
    </row>
    <row r="58" spans="1:7" ht="20.100000000000001" customHeight="1">
      <c r="A58" s="102" t="s">
        <v>10</v>
      </c>
      <c r="B58" s="104">
        <f t="shared" si="13"/>
        <v>3.869342186131369</v>
      </c>
      <c r="C58" s="104">
        <f t="shared" si="13"/>
        <v>3.868314186801471</v>
      </c>
      <c r="D58" s="104">
        <f t="shared" ref="D58:E58" si="25">D38/D18</f>
        <v>3.8522614047084107</v>
      </c>
      <c r="E58" s="104">
        <f t="shared" si="25"/>
        <v>3.9648317714922907</v>
      </c>
      <c r="F58" s="12"/>
      <c r="G58" s="17">
        <f t="shared" si="16"/>
        <v>2.9221892015503237E-2</v>
      </c>
    </row>
    <row r="59" spans="1:7" ht="20.100000000000001" customHeight="1">
      <c r="A59" s="102" t="s">
        <v>11</v>
      </c>
      <c r="B59" s="104">
        <f t="shared" si="13"/>
        <v>3.7818164408032815</v>
      </c>
      <c r="C59" s="104">
        <f t="shared" si="13"/>
        <v>3.7792227216978183</v>
      </c>
      <c r="D59" s="104">
        <f t="shared" ref="D59:E59" si="26">D39/D19</f>
        <v>3.8381813964277431</v>
      </c>
      <c r="E59" s="104">
        <f t="shared" si="26"/>
        <v>3.990906646637812</v>
      </c>
      <c r="F59" s="12"/>
      <c r="G59" s="17">
        <f t="shared" si="16"/>
        <v>3.9791045402964208E-2</v>
      </c>
    </row>
    <row r="60" spans="1:7" ht="20.100000000000001" customHeight="1">
      <c r="A60" s="102" t="s">
        <v>12</v>
      </c>
      <c r="B60" s="104">
        <f t="shared" si="13"/>
        <v>4.1359319729552606</v>
      </c>
      <c r="C60" s="104">
        <f t="shared" si="13"/>
        <v>4.0581813490186223</v>
      </c>
      <c r="D60" s="104">
        <f t="shared" ref="D60:E60" si="27">D40/D20</f>
        <v>4.164938291951648</v>
      </c>
      <c r="E60" s="104">
        <f t="shared" si="27"/>
        <v>4.461407326316138</v>
      </c>
      <c r="F60" s="12"/>
      <c r="G60" s="17">
        <f t="shared" si="16"/>
        <v>7.11820952875553E-2</v>
      </c>
    </row>
    <row r="61" spans="1:7" ht="20.100000000000001" customHeight="1">
      <c r="A61" s="103" t="s">
        <v>13</v>
      </c>
      <c r="B61" s="105">
        <f t="shared" si="13"/>
        <v>3.3104464959276418</v>
      </c>
      <c r="C61" s="105">
        <f t="shared" si="13"/>
        <v>3.2784719116123187</v>
      </c>
      <c r="D61" s="105">
        <f t="shared" ref="D61:E61" si="28">D41/D21</f>
        <v>3.3362874598429189</v>
      </c>
      <c r="E61" s="105">
        <f t="shared" si="28"/>
        <v>3.5332578992200245</v>
      </c>
      <c r="F61" s="12"/>
      <c r="G61" s="16">
        <f t="shared" si="16"/>
        <v>5.9038809379566938E-2</v>
      </c>
    </row>
  </sheetData>
  <mergeCells count="13">
    <mergeCell ref="I6:L6"/>
    <mergeCell ref="N6:Q6"/>
    <mergeCell ref="A26:A27"/>
    <mergeCell ref="B26:E26"/>
    <mergeCell ref="I26:L26"/>
    <mergeCell ref="N26:Q26"/>
    <mergeCell ref="A46:A47"/>
    <mergeCell ref="B46:E46"/>
    <mergeCell ref="G6:G7"/>
    <mergeCell ref="G26:G27"/>
    <mergeCell ref="G46:G47"/>
    <mergeCell ref="A6:A7"/>
    <mergeCell ref="B6:E6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4207E525-34AF-49FC-BC36-418E56B28EB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3" id="{5E1A1524-06C9-4FC6-AB49-FF26ED1FDEC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G21</xm:sqref>
        </x14:conditionalFormatting>
        <x14:conditionalFormatting xmlns:xm="http://schemas.microsoft.com/office/excel/2006/main">
          <x14:cfRule type="iconSet" priority="5" id="{0A20CE04-391D-4394-AFB5-430F00552D1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63C5F1E7-A068-46BE-9B0A-C23AD23C4A0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G41</xm:sqref>
        </x14:conditionalFormatting>
        <x14:conditionalFormatting xmlns:xm="http://schemas.microsoft.com/office/excel/2006/main">
          <x14:cfRule type="iconSet" priority="4" id="{27F78C8D-A26E-4619-8746-0B0AC88FEB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" id="{C37EE5FC-3BF3-41B8-A28E-D1A1157698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G61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4C7C1-E731-480F-8129-6011A0FC097A}">
  <dimension ref="A2:Q61"/>
  <sheetViews>
    <sheetView topLeftCell="A39" workbookViewId="0">
      <selection activeCell="P36" sqref="P36"/>
    </sheetView>
  </sheetViews>
  <sheetFormatPr defaultRowHeight="15"/>
  <cols>
    <col min="1" max="1" width="45.5703125" bestFit="1" customWidth="1"/>
    <col min="2" max="5" width="10.7109375" customWidth="1"/>
    <col min="6" max="6" width="1.7109375" customWidth="1"/>
    <col min="7" max="7" width="10.7109375" customWidth="1"/>
    <col min="8" max="8" width="1.7109375" customWidth="1"/>
    <col min="13" max="13" width="2" customWidth="1"/>
  </cols>
  <sheetData>
    <row r="2" spans="1:17">
      <c r="A2" s="2" t="s">
        <v>77</v>
      </c>
    </row>
    <row r="4" spans="1:17">
      <c r="A4" s="2" t="s">
        <v>15</v>
      </c>
    </row>
    <row r="5" spans="1:17">
      <c r="A5" s="2"/>
    </row>
    <row r="6" spans="1:17" ht="20.100000000000001" customHeight="1">
      <c r="A6" s="127" t="s">
        <v>16</v>
      </c>
      <c r="B6" s="118" t="s">
        <v>24</v>
      </c>
      <c r="C6" s="118"/>
      <c r="D6" s="118"/>
      <c r="E6" s="118"/>
      <c r="F6" s="3"/>
      <c r="G6" s="119" t="s">
        <v>95</v>
      </c>
      <c r="I6" s="118" t="s">
        <v>19</v>
      </c>
      <c r="J6" s="118"/>
      <c r="K6" s="118"/>
      <c r="L6" s="118"/>
      <c r="N6" s="118" t="s">
        <v>25</v>
      </c>
      <c r="O6" s="118"/>
      <c r="P6" s="118"/>
      <c r="Q6" s="118"/>
    </row>
    <row r="7" spans="1:17" ht="20.100000000000001" customHeight="1">
      <c r="A7" s="127"/>
      <c r="B7" s="114">
        <v>2019</v>
      </c>
      <c r="C7" s="5">
        <v>2020</v>
      </c>
      <c r="D7" s="24">
        <v>2021</v>
      </c>
      <c r="E7" s="8">
        <v>2022</v>
      </c>
      <c r="F7" s="9"/>
      <c r="G7" s="120"/>
      <c r="I7" s="109">
        <v>2019</v>
      </c>
      <c r="J7" s="5">
        <v>2020</v>
      </c>
      <c r="K7" s="24">
        <v>2021</v>
      </c>
      <c r="L7" s="8">
        <v>2022</v>
      </c>
      <c r="N7" s="109">
        <v>2019</v>
      </c>
      <c r="O7" s="5">
        <v>2020</v>
      </c>
      <c r="P7" s="24">
        <v>2021</v>
      </c>
      <c r="Q7" s="8">
        <v>2022</v>
      </c>
    </row>
    <row r="8" spans="1:17" ht="20.100000000000001" customHeight="1">
      <c r="A8" s="102" t="s">
        <v>0</v>
      </c>
      <c r="B8" s="1">
        <v>8020</v>
      </c>
      <c r="C8" s="1">
        <v>7789</v>
      </c>
      <c r="D8" s="1">
        <v>8639</v>
      </c>
      <c r="E8" s="1">
        <v>8972</v>
      </c>
      <c r="F8" s="1"/>
      <c r="G8" s="17">
        <f>(E8-D8)/D8</f>
        <v>3.8546128024076858E-2</v>
      </c>
      <c r="I8" s="15">
        <f>B8/$B$21</f>
        <v>6.6611848935622386E-2</v>
      </c>
      <c r="J8" s="15">
        <f>C8/$C$21</f>
        <v>6.4346906573479717E-2</v>
      </c>
      <c r="K8" s="15">
        <f>D8/$D$21</f>
        <v>6.1226514716617407E-2</v>
      </c>
      <c r="L8" s="15">
        <f>E8/$E$21</f>
        <v>7.3139316866389498E-2</v>
      </c>
      <c r="N8" s="15">
        <f>B8/'1'!B8</f>
        <v>1.2677346514401513E-3</v>
      </c>
      <c r="O8" s="15">
        <f>C8/'1'!C8</f>
        <v>1.2066145840030078E-3</v>
      </c>
      <c r="P8" s="15">
        <f>D8/'1'!D8</f>
        <v>1.3235516041877485E-3</v>
      </c>
      <c r="Q8" s="15">
        <f>E8/'1'!E8</f>
        <v>1.484571427625902E-3</v>
      </c>
    </row>
    <row r="9" spans="1:17" ht="20.100000000000001" customHeight="1">
      <c r="A9" s="102" t="s">
        <v>1</v>
      </c>
      <c r="B9" s="1">
        <v>18255</v>
      </c>
      <c r="C9" s="1">
        <v>18454</v>
      </c>
      <c r="D9" s="1">
        <v>20604</v>
      </c>
      <c r="E9" s="1">
        <v>18543</v>
      </c>
      <c r="F9" s="1"/>
      <c r="G9" s="17">
        <f t="shared" ref="G9:G21" si="0">(E9-D9)/D9</f>
        <v>-0.10002912055911474</v>
      </c>
      <c r="I9" s="15">
        <f t="shared" ref="I9:I20" si="1">B9/$B$21</f>
        <v>0.1516208606383774</v>
      </c>
      <c r="J9" s="15">
        <f t="shared" ref="J9:J20" si="2">C9/$C$21</f>
        <v>0.15245317934356076</v>
      </c>
      <c r="K9" s="15">
        <f t="shared" ref="K9:K20" si="3">D9/$D$21</f>
        <v>0.14602513129079583</v>
      </c>
      <c r="L9" s="15">
        <f t="shared" ref="L9:L20" si="4">E9/$E$21</f>
        <v>0.15116165321594521</v>
      </c>
      <c r="N9" s="15">
        <f>B9/'1'!B9</f>
        <v>1.4347745816262554E-3</v>
      </c>
      <c r="O9" s="15">
        <f>C9/'1'!C9</f>
        <v>1.3282937730345135E-3</v>
      </c>
      <c r="P9" s="15">
        <f>D9/'1'!D9</f>
        <v>1.4099681545922918E-3</v>
      </c>
      <c r="Q9" s="15">
        <f>E9/'1'!E9</f>
        <v>1.3654006747404704E-3</v>
      </c>
    </row>
    <row r="10" spans="1:17" ht="20.100000000000001" customHeight="1">
      <c r="A10" s="102" t="s">
        <v>2</v>
      </c>
      <c r="B10" s="1">
        <v>3316</v>
      </c>
      <c r="C10" s="1">
        <v>4425</v>
      </c>
      <c r="D10" s="1">
        <v>8126</v>
      </c>
      <c r="E10" s="1">
        <v>4471</v>
      </c>
      <c r="F10" s="1"/>
      <c r="G10" s="17">
        <f t="shared" si="0"/>
        <v>-0.44979079497907948</v>
      </c>
      <c r="I10" s="15">
        <f t="shared" si="1"/>
        <v>2.7541756991337138E-2</v>
      </c>
      <c r="J10" s="15">
        <f t="shared" si="2"/>
        <v>3.6556048477037847E-2</v>
      </c>
      <c r="K10" s="15">
        <f t="shared" si="3"/>
        <v>5.7590769601485479E-2</v>
      </c>
      <c r="L10" s="15">
        <f t="shared" si="4"/>
        <v>3.6447379147305781E-2</v>
      </c>
      <c r="N10" s="15">
        <f>B10/'1'!B10</f>
        <v>1.2003854554984966E-3</v>
      </c>
      <c r="O10" s="15">
        <f>C10/'1'!C10</f>
        <v>1.5089292808323697E-3</v>
      </c>
      <c r="P10" s="15">
        <f>D10/'1'!D10</f>
        <v>2.5809804041143228E-3</v>
      </c>
      <c r="Q10" s="15">
        <f>E10/'1'!E10</f>
        <v>1.4688875747420986E-3</v>
      </c>
    </row>
    <row r="11" spans="1:17" ht="20.100000000000001" customHeight="1">
      <c r="A11" s="102" t="s">
        <v>3</v>
      </c>
      <c r="B11" s="1">
        <v>16397</v>
      </c>
      <c r="C11" s="1">
        <v>15872</v>
      </c>
      <c r="D11" s="1">
        <v>19979</v>
      </c>
      <c r="E11" s="1">
        <v>13602</v>
      </c>
      <c r="F11" s="1"/>
      <c r="G11" s="17">
        <f t="shared" si="0"/>
        <v>-0.31918514440162171</v>
      </c>
      <c r="I11" s="15">
        <f t="shared" si="1"/>
        <v>0.13618883877773072</v>
      </c>
      <c r="J11" s="15">
        <f t="shared" si="2"/>
        <v>0.13112262179153553</v>
      </c>
      <c r="K11" s="15">
        <f t="shared" si="3"/>
        <v>0.141595617261639</v>
      </c>
      <c r="L11" s="15">
        <f t="shared" si="4"/>
        <v>0.11088285644411837</v>
      </c>
      <c r="N11" s="15">
        <f>B11/'1'!B11</f>
        <v>1.2100486358817759E-3</v>
      </c>
      <c r="O11" s="15">
        <f>C11/'1'!C11</f>
        <v>1.0935469020144221E-3</v>
      </c>
      <c r="P11" s="15">
        <f>D11/'1'!D11</f>
        <v>1.3104223142376837E-3</v>
      </c>
      <c r="Q11" s="15">
        <f>E11/'1'!E11</f>
        <v>9.3405305273011716E-4</v>
      </c>
    </row>
    <row r="12" spans="1:17" ht="20.100000000000001" customHeight="1">
      <c r="A12" s="102" t="s">
        <v>4</v>
      </c>
      <c r="B12" s="1">
        <v>11719</v>
      </c>
      <c r="C12" s="1">
        <v>11856</v>
      </c>
      <c r="D12" s="1">
        <v>14041</v>
      </c>
      <c r="E12" s="1">
        <v>11731</v>
      </c>
      <c r="F12" s="1"/>
      <c r="G12" s="17">
        <f t="shared" si="0"/>
        <v>-0.16451819670963608</v>
      </c>
      <c r="I12" s="15">
        <f t="shared" si="1"/>
        <v>9.7334695470892615E-2</v>
      </c>
      <c r="J12" s="15">
        <f t="shared" si="2"/>
        <v>9.7945426156782076E-2</v>
      </c>
      <c r="K12" s="15">
        <f t="shared" si="3"/>
        <v>9.9511690373425749E-2</v>
      </c>
      <c r="L12" s="15">
        <f t="shared" si="4"/>
        <v>9.5630553517567454E-2</v>
      </c>
      <c r="N12" s="15">
        <f>B12/'1'!B12</f>
        <v>1.0636072340539464E-3</v>
      </c>
      <c r="O12" s="15">
        <f>C12/'1'!C12</f>
        <v>1.0531077738024695E-3</v>
      </c>
      <c r="P12" s="15">
        <f>D12/'1'!D12</f>
        <v>1.197868594130879E-3</v>
      </c>
      <c r="Q12" s="15">
        <f>E12/'1'!E12</f>
        <v>1.0379605468816015E-3</v>
      </c>
    </row>
    <row r="13" spans="1:17" ht="20.100000000000001" customHeight="1">
      <c r="A13" s="102" t="s">
        <v>5</v>
      </c>
      <c r="B13" s="1">
        <v>5632</v>
      </c>
      <c r="C13" s="1">
        <v>5203</v>
      </c>
      <c r="D13" s="1">
        <v>4890</v>
      </c>
      <c r="E13" s="1">
        <v>7333</v>
      </c>
      <c r="F13" s="1"/>
      <c r="G13" s="17">
        <f t="shared" si="0"/>
        <v>0.4995910020449898</v>
      </c>
      <c r="I13" s="15">
        <f t="shared" si="1"/>
        <v>4.6777797157783706E-2</v>
      </c>
      <c r="J13" s="15">
        <f t="shared" si="2"/>
        <v>4.298330400588201E-2</v>
      </c>
      <c r="K13" s="15">
        <f t="shared" si="3"/>
        <v>3.4656517764123061E-2</v>
      </c>
      <c r="L13" s="15">
        <f t="shared" si="4"/>
        <v>5.9778266894921335E-2</v>
      </c>
      <c r="N13" s="15">
        <f>B13/'1'!B13</f>
        <v>7.7200167065986545E-4</v>
      </c>
      <c r="O13" s="15">
        <f>C13/'1'!C13</f>
        <v>6.8230821867329276E-4</v>
      </c>
      <c r="P13" s="15">
        <f>D13/'1'!D13</f>
        <v>6.3486672472646199E-4</v>
      </c>
      <c r="Q13" s="15">
        <f>E13/'1'!E13</f>
        <v>1.0274357428824189E-3</v>
      </c>
    </row>
    <row r="14" spans="1:17" ht="20.100000000000001" customHeight="1">
      <c r="A14" s="102" t="s">
        <v>6</v>
      </c>
      <c r="B14" s="1">
        <v>3451</v>
      </c>
      <c r="C14" s="1">
        <v>4038</v>
      </c>
      <c r="D14" s="1">
        <v>3964</v>
      </c>
      <c r="E14" s="1">
        <v>3453</v>
      </c>
      <c r="F14" s="1"/>
      <c r="G14" s="17">
        <f t="shared" si="0"/>
        <v>-0.12891019172552975</v>
      </c>
      <c r="I14" s="15">
        <f t="shared" si="1"/>
        <v>2.8663028762697364E-2</v>
      </c>
      <c r="J14" s="15">
        <f t="shared" si="2"/>
        <v>3.335894322040199E-2</v>
      </c>
      <c r="K14" s="15">
        <f t="shared" si="3"/>
        <v>2.8093749778524298E-2</v>
      </c>
      <c r="L14" s="15">
        <f t="shared" si="4"/>
        <v>2.8148691611640988E-2</v>
      </c>
      <c r="N14" s="15">
        <f>B14/'1'!B14</f>
        <v>1.385802412123422E-3</v>
      </c>
      <c r="O14" s="15">
        <f>C14/'1'!C14</f>
        <v>1.5256463878111509E-3</v>
      </c>
      <c r="P14" s="15">
        <f>D14/'1'!D14</f>
        <v>1.4382683887185189E-3</v>
      </c>
      <c r="Q14" s="15">
        <f>E14/'1'!E14</f>
        <v>1.3495677513887495E-3</v>
      </c>
    </row>
    <row r="15" spans="1:17" ht="20.100000000000001" customHeight="1">
      <c r="A15" s="102" t="s">
        <v>7</v>
      </c>
      <c r="B15" s="1">
        <v>2948</v>
      </c>
      <c r="C15" s="1">
        <v>3619</v>
      </c>
      <c r="D15" s="1">
        <v>4163</v>
      </c>
      <c r="E15" s="1">
        <v>3656</v>
      </c>
      <c r="F15" s="1"/>
      <c r="G15" s="17">
        <f t="shared" si="0"/>
        <v>-0.12178717271198655</v>
      </c>
      <c r="I15" s="15">
        <f t="shared" si="1"/>
        <v>2.4485253199777408E-2</v>
      </c>
      <c r="J15" s="15">
        <f t="shared" si="2"/>
        <v>2.9897477839186431E-2</v>
      </c>
      <c r="K15" s="15">
        <f t="shared" si="3"/>
        <v>2.9504107045407835E-2</v>
      </c>
      <c r="L15" s="15">
        <f t="shared" si="4"/>
        <v>2.9803537947338386E-2</v>
      </c>
      <c r="N15" s="15">
        <f>B15/'1'!B15</f>
        <v>8.797520937383615E-4</v>
      </c>
      <c r="O15" s="15">
        <f>C15/'1'!C15</f>
        <v>1.0044736408242069E-3</v>
      </c>
      <c r="P15" s="15">
        <f>D15/'1'!D15</f>
        <v>1.0498760475432698E-3</v>
      </c>
      <c r="Q15" s="15">
        <f>E15/'1'!E15</f>
        <v>9.670333158318642E-4</v>
      </c>
    </row>
    <row r="16" spans="1:17" ht="20.100000000000001" customHeight="1">
      <c r="A16" s="102" t="s">
        <v>8</v>
      </c>
      <c r="B16" s="1">
        <v>36252</v>
      </c>
      <c r="C16" s="1">
        <v>35058</v>
      </c>
      <c r="D16" s="1">
        <v>41894</v>
      </c>
      <c r="E16" s="1">
        <v>35460</v>
      </c>
      <c r="F16" s="1"/>
      <c r="G16" s="17">
        <f t="shared" si="0"/>
        <v>-0.15357807800639708</v>
      </c>
      <c r="I16" s="15">
        <f t="shared" si="1"/>
        <v>0.30109884633593303</v>
      </c>
      <c r="J16" s="15">
        <f t="shared" si="2"/>
        <v>0.28962303898485714</v>
      </c>
      <c r="K16" s="15">
        <f t="shared" si="3"/>
        <v>0.29691209717999417</v>
      </c>
      <c r="L16" s="15">
        <f t="shared" si="4"/>
        <v>0.28906823184152602</v>
      </c>
      <c r="N16" s="15">
        <f>B16/'1'!B16</f>
        <v>7.7168594604328953E-3</v>
      </c>
      <c r="O16" s="15">
        <f>C16/'1'!C16</f>
        <v>7.4813047405710657E-3</v>
      </c>
      <c r="P16" s="15">
        <f>D16/'1'!D16</f>
        <v>7.7742566959576051E-3</v>
      </c>
      <c r="Q16" s="15">
        <f>E16/'1'!E16</f>
        <v>6.866155661519051E-3</v>
      </c>
    </row>
    <row r="17" spans="1:17" ht="20.100000000000001" customHeight="1">
      <c r="A17" s="102" t="s">
        <v>9</v>
      </c>
      <c r="B17" s="1">
        <v>2101</v>
      </c>
      <c r="C17" s="1">
        <v>2482</v>
      </c>
      <c r="D17" s="1">
        <v>2655</v>
      </c>
      <c r="E17" s="1">
        <v>2107</v>
      </c>
      <c r="F17" s="1"/>
      <c r="G17" s="17">
        <f t="shared" si="0"/>
        <v>-0.20640301318267421</v>
      </c>
      <c r="I17" s="15">
        <f t="shared" si="1"/>
        <v>1.7450311049095092E-2</v>
      </c>
      <c r="J17" s="15">
        <f t="shared" si="2"/>
        <v>2.0504432162713658E-2</v>
      </c>
      <c r="K17" s="15">
        <f t="shared" si="3"/>
        <v>1.8816575595858226E-2</v>
      </c>
      <c r="L17" s="15">
        <f t="shared" si="4"/>
        <v>1.7176163691204043E-2</v>
      </c>
      <c r="N17" s="15">
        <f>B17/'1'!B17</f>
        <v>9.2022994798795512E-4</v>
      </c>
      <c r="O17" s="15">
        <f>C17/'1'!C17</f>
        <v>9.5961015547463009E-4</v>
      </c>
      <c r="P17" s="15">
        <f>D17/'1'!D17</f>
        <v>9.3144789101603598E-4</v>
      </c>
      <c r="Q17" s="15">
        <f>E17/'1'!E17</f>
        <v>8.187624446451304E-4</v>
      </c>
    </row>
    <row r="18" spans="1:17" ht="20.100000000000001" customHeight="1">
      <c r="A18" s="102" t="s">
        <v>10</v>
      </c>
      <c r="B18" s="1">
        <v>710</v>
      </c>
      <c r="C18" s="1">
        <v>713</v>
      </c>
      <c r="D18" s="1">
        <v>845</v>
      </c>
      <c r="E18" s="1">
        <v>753</v>
      </c>
      <c r="F18" s="1"/>
      <c r="G18" s="17">
        <f t="shared" si="0"/>
        <v>-0.10887573964497041</v>
      </c>
      <c r="I18" s="15">
        <f t="shared" si="1"/>
        <v>5.8970589456723062E-3</v>
      </c>
      <c r="J18" s="15">
        <f t="shared" si="2"/>
        <v>5.8902740257916345E-3</v>
      </c>
      <c r="K18" s="15">
        <f t="shared" si="3"/>
        <v>5.9887029674200384E-3</v>
      </c>
      <c r="L18" s="15">
        <f t="shared" si="4"/>
        <v>6.1384201516263143E-3</v>
      </c>
      <c r="N18" s="15">
        <f>B18/'1'!B18</f>
        <v>2.4608815154870901E-4</v>
      </c>
      <c r="O18" s="15">
        <f>C18/'1'!C18</f>
        <v>2.2373807645503492E-4</v>
      </c>
      <c r="P18" s="15">
        <f>D18/'1'!D18</f>
        <v>2.4908053908692673E-4</v>
      </c>
      <c r="Q18" s="15">
        <f>E18/'1'!E18</f>
        <v>2.5315698187120325E-4</v>
      </c>
    </row>
    <row r="19" spans="1:17" ht="20.100000000000001" customHeight="1">
      <c r="A19" s="102" t="s">
        <v>11</v>
      </c>
      <c r="B19" s="1">
        <v>5040</v>
      </c>
      <c r="C19" s="1">
        <v>5301</v>
      </c>
      <c r="D19" s="1">
        <v>5134</v>
      </c>
      <c r="E19" s="1">
        <v>5299</v>
      </c>
      <c r="F19" s="1"/>
      <c r="G19" s="17">
        <f t="shared" si="0"/>
        <v>3.213868328788469E-2</v>
      </c>
      <c r="I19" s="15">
        <f t="shared" si="1"/>
        <v>4.1860812797448486E-2</v>
      </c>
      <c r="J19" s="15">
        <f t="shared" si="2"/>
        <v>4.3792906887407369E-2</v>
      </c>
      <c r="K19" s="15">
        <f t="shared" si="3"/>
        <v>3.6385800041105892E-2</v>
      </c>
      <c r="L19" s="15">
        <f t="shared" si="4"/>
        <v>4.3197195728376943E-2</v>
      </c>
      <c r="N19" s="15">
        <f>B19/'1'!B19</f>
        <v>7.8330576480405156E-4</v>
      </c>
      <c r="O19" s="15">
        <f>C19/'1'!C19</f>
        <v>7.6445256630230788E-4</v>
      </c>
      <c r="P19" s="15">
        <f>D19/'1'!D19</f>
        <v>7.0100527488036217E-4</v>
      </c>
      <c r="Q19" s="15">
        <f>E19/'1'!E19</f>
        <v>7.7321170898465006E-4</v>
      </c>
    </row>
    <row r="20" spans="1:17" ht="20.100000000000001" customHeight="1">
      <c r="A20" s="102" t="s">
        <v>12</v>
      </c>
      <c r="B20" s="1">
        <v>6558</v>
      </c>
      <c r="C20" s="1">
        <v>6237</v>
      </c>
      <c r="D20" s="1">
        <v>6165</v>
      </c>
      <c r="E20" s="1">
        <v>7290</v>
      </c>
      <c r="F20" s="1"/>
      <c r="G20" s="17">
        <f t="shared" si="0"/>
        <v>0.18248175182481752</v>
      </c>
      <c r="I20" s="15">
        <f t="shared" si="1"/>
        <v>5.4468890937632373E-2</v>
      </c>
      <c r="J20" s="15">
        <f t="shared" si="2"/>
        <v>5.1525440531363847E-2</v>
      </c>
      <c r="K20" s="15">
        <f t="shared" si="3"/>
        <v>4.3692726383603005E-2</v>
      </c>
      <c r="L20" s="15">
        <f t="shared" si="4"/>
        <v>5.9427732942039617E-2</v>
      </c>
      <c r="N20" s="15">
        <f>B20/'1'!B20</f>
        <v>8.7917992541851537E-4</v>
      </c>
      <c r="O20" s="15">
        <f>C20/'1'!C20</f>
        <v>8.6552091883711842E-4</v>
      </c>
      <c r="P20" s="15">
        <f>D20/'1'!D20</f>
        <v>8.0691763353897843E-4</v>
      </c>
      <c r="Q20" s="15">
        <f>E20/'1'!E20</f>
        <v>9.4973900416543276E-4</v>
      </c>
    </row>
    <row r="21" spans="1:17" ht="20.100000000000001" customHeight="1">
      <c r="A21" s="103" t="s">
        <v>13</v>
      </c>
      <c r="B21" s="7">
        <f>SUM(B8:B20)</f>
        <v>120399</v>
      </c>
      <c r="C21" s="7">
        <f t="shared" ref="C21:D21" si="5">SUM(C8:C20)</f>
        <v>121047</v>
      </c>
      <c r="D21" s="7">
        <f t="shared" si="5"/>
        <v>141099</v>
      </c>
      <c r="E21" s="7">
        <f t="shared" ref="E21" si="6">SUM(E8:E20)</f>
        <v>122670</v>
      </c>
      <c r="F21" s="1"/>
      <c r="G21" s="16">
        <f t="shared" si="0"/>
        <v>-0.13061042246933005</v>
      </c>
      <c r="I21" s="11">
        <f>SUM(I8:I20)</f>
        <v>1</v>
      </c>
      <c r="J21" s="11">
        <f t="shared" ref="J21:K21" si="7">SUM(J8:J20)</f>
        <v>1</v>
      </c>
      <c r="K21" s="11">
        <f t="shared" si="7"/>
        <v>1</v>
      </c>
      <c r="L21" s="11">
        <f t="shared" ref="L21" si="8">SUM(L8:L20)</f>
        <v>1</v>
      </c>
      <c r="N21" s="11">
        <f>B21/'1'!B21</f>
        <v>1.4457679067887918E-3</v>
      </c>
      <c r="O21" s="11"/>
      <c r="P21" s="11">
        <f>D21/'1'!D21</f>
        <v>1.5290991803731892E-3</v>
      </c>
      <c r="Q21" s="11">
        <f>E21/'1'!E21</f>
        <v>1.4059602398982839E-3</v>
      </c>
    </row>
    <row r="22" spans="1:17" ht="22.5" customHeight="1">
      <c r="A22" s="4" t="s">
        <v>23</v>
      </c>
    </row>
    <row r="23" spans="1:17">
      <c r="A23" s="4"/>
    </row>
    <row r="24" spans="1:17">
      <c r="A24" s="3" t="s">
        <v>17</v>
      </c>
      <c r="E24" s="1"/>
      <c r="F24" s="1"/>
    </row>
    <row r="26" spans="1:17" ht="20.100000000000001" customHeight="1">
      <c r="A26" s="127" t="s">
        <v>16</v>
      </c>
      <c r="B26" s="118" t="str">
        <f>B6</f>
        <v>CVRTM</v>
      </c>
      <c r="C26" s="118"/>
      <c r="D26" s="118"/>
      <c r="E26" s="118"/>
      <c r="F26" s="3"/>
      <c r="G26" s="119" t="s">
        <v>95</v>
      </c>
      <c r="I26" s="118" t="s">
        <v>19</v>
      </c>
      <c r="J26" s="118"/>
      <c r="K26" s="118"/>
      <c r="L26" s="118"/>
      <c r="N26" s="118" t="str">
        <f>N6</f>
        <v>CVRTM/ TOTAL*</v>
      </c>
      <c r="O26" s="118"/>
      <c r="P26" s="118"/>
      <c r="Q26" s="118"/>
    </row>
    <row r="27" spans="1:17" ht="20.100000000000001" customHeight="1">
      <c r="A27" s="127"/>
      <c r="B27" s="114">
        <v>2019</v>
      </c>
      <c r="C27" s="5">
        <v>2020</v>
      </c>
      <c r="D27" s="24">
        <v>2021</v>
      </c>
      <c r="E27" s="8">
        <v>2022</v>
      </c>
      <c r="F27" s="9"/>
      <c r="G27" s="120"/>
      <c r="I27" s="109">
        <v>2019</v>
      </c>
      <c r="J27" s="5">
        <v>2020</v>
      </c>
      <c r="K27" s="24">
        <v>2021</v>
      </c>
      <c r="L27" s="8">
        <v>2022</v>
      </c>
      <c r="N27" s="109">
        <v>2019</v>
      </c>
      <c r="O27" s="5">
        <v>2020</v>
      </c>
      <c r="P27" s="24">
        <v>2021</v>
      </c>
      <c r="Q27" s="8">
        <v>2022</v>
      </c>
    </row>
    <row r="28" spans="1:17" ht="20.100000000000001" customHeight="1">
      <c r="A28" s="102" t="s">
        <v>0</v>
      </c>
      <c r="B28" s="1">
        <v>70392</v>
      </c>
      <c r="C28" s="1">
        <v>74351</v>
      </c>
      <c r="D28" s="1">
        <v>97333</v>
      </c>
      <c r="E28" s="1">
        <v>106583</v>
      </c>
      <c r="F28" s="1"/>
      <c r="G28" s="17">
        <f>(E28-D28)/D28</f>
        <v>9.5034572036205606E-2</v>
      </c>
      <c r="I28" s="15">
        <f>B28/$B$41</f>
        <v>0.10651542984768378</v>
      </c>
      <c r="J28" s="15">
        <f>C28/$C$41</f>
        <v>0.10148630738130629</v>
      </c>
      <c r="K28" s="15">
        <f>D28/$D$41</f>
        <v>0.10081139642214985</v>
      </c>
      <c r="L28" s="15">
        <f>E28/$E$41</f>
        <v>0.10829899761724525</v>
      </c>
      <c r="N28" s="15">
        <f>B28/'1'!B28</f>
        <v>2.3484063218009252E-3</v>
      </c>
      <c r="O28" s="15">
        <f>C28/'1'!C28</f>
        <v>2.4344227395010835E-3</v>
      </c>
      <c r="P28" s="15">
        <f>D28/'1'!D28</f>
        <v>2.9965504865172932E-3</v>
      </c>
      <c r="Q28" s="15">
        <f>E28/'1'!E28</f>
        <v>3.3069835986235417E-3</v>
      </c>
    </row>
    <row r="29" spans="1:17" ht="20.100000000000001" customHeight="1">
      <c r="A29" s="102" t="s">
        <v>1</v>
      </c>
      <c r="B29" s="1">
        <v>130269</v>
      </c>
      <c r="C29" s="1">
        <v>144145</v>
      </c>
      <c r="D29" s="1">
        <v>189960</v>
      </c>
      <c r="E29" s="1">
        <v>182103</v>
      </c>
      <c r="F29" s="1"/>
      <c r="G29" s="17">
        <f t="shared" ref="G29:G41" si="9">(E29-D29)/D29</f>
        <v>-4.1361339229311435E-2</v>
      </c>
      <c r="I29" s="15">
        <f>B29/$B$41</f>
        <v>0.19711982229270256</v>
      </c>
      <c r="J29" s="15">
        <f t="shared" ref="J29:J40" si="10">C29/$C$41</f>
        <v>0.19675248184258984</v>
      </c>
      <c r="K29" s="15">
        <f t="shared" ref="K29:K40" si="11">D29/$D$41</f>
        <v>0.19674861418379777</v>
      </c>
      <c r="L29" s="15">
        <f t="shared" ref="L29:L40" si="12">E29/$E$41</f>
        <v>0.18503487763614471</v>
      </c>
      <c r="N29" s="15">
        <f>B29/'1'!B29</f>
        <v>2.5501879150743121E-3</v>
      </c>
      <c r="O29" s="15">
        <f>C29/'1'!C29</f>
        <v>2.5246529572059018E-3</v>
      </c>
      <c r="P29" s="15">
        <f>D29/'1'!D29</f>
        <v>3.0075465574809263E-3</v>
      </c>
      <c r="Q29" s="15">
        <f>E29/'1'!E29</f>
        <v>2.9687175683952892E-3</v>
      </c>
    </row>
    <row r="30" spans="1:17" ht="20.100000000000001" customHeight="1">
      <c r="A30" s="102" t="s">
        <v>2</v>
      </c>
      <c r="B30" s="1">
        <v>21842</v>
      </c>
      <c r="C30" s="1">
        <v>27430</v>
      </c>
      <c r="D30" s="1">
        <v>41499</v>
      </c>
      <c r="E30" s="1">
        <v>38185</v>
      </c>
      <c r="F30" s="1"/>
      <c r="G30" s="17">
        <f t="shared" si="9"/>
        <v>-7.9857345960143614E-2</v>
      </c>
      <c r="I30" s="15">
        <f>B30/$B$41</f>
        <v>3.305077308121817E-2</v>
      </c>
      <c r="J30" s="15">
        <f t="shared" si="10"/>
        <v>3.7440914197108738E-2</v>
      </c>
      <c r="K30" s="15">
        <f t="shared" si="11"/>
        <v>4.2982052748017599E-2</v>
      </c>
      <c r="L30" s="15">
        <f t="shared" si="12"/>
        <v>3.8799782554577278E-2</v>
      </c>
      <c r="N30" s="15">
        <f>B30/'1'!B30</f>
        <v>2.0433917159092389E-3</v>
      </c>
      <c r="O30" s="15">
        <f>C30/'1'!C30</f>
        <v>2.4153283446485992E-3</v>
      </c>
      <c r="P30" s="15">
        <f>D30/'1'!D30</f>
        <v>3.2974152726607015E-3</v>
      </c>
      <c r="Q30" s="15">
        <f>E30/'1'!E30</f>
        <v>2.9722635696072057E-3</v>
      </c>
    </row>
    <row r="31" spans="1:17" ht="20.100000000000001" customHeight="1">
      <c r="A31" s="102" t="s">
        <v>3</v>
      </c>
      <c r="B31" s="1">
        <v>91359</v>
      </c>
      <c r="C31" s="1">
        <v>97236</v>
      </c>
      <c r="D31" s="1">
        <v>115868</v>
      </c>
      <c r="E31" s="1">
        <v>114625</v>
      </c>
      <c r="F31" s="1"/>
      <c r="G31" s="17">
        <f t="shared" si="9"/>
        <v>-1.0727724652190424E-2</v>
      </c>
      <c r="I31" s="15">
        <f>B31/$B$41</f>
        <v>0.1382421746143673</v>
      </c>
      <c r="J31" s="15">
        <f t="shared" si="10"/>
        <v>0.1327234682052521</v>
      </c>
      <c r="K31" s="15">
        <f t="shared" si="11"/>
        <v>0.12000878305036997</v>
      </c>
      <c r="L31" s="15">
        <f t="shared" si="12"/>
        <v>0.1164704746711646</v>
      </c>
      <c r="N31" s="15">
        <f>B31/'1'!B31</f>
        <v>1.9784723137640228E-3</v>
      </c>
      <c r="O31" s="15">
        <f>C31/'1'!C31</f>
        <v>1.9261582295128183E-3</v>
      </c>
      <c r="P31" s="15">
        <f>D31/'1'!D31</f>
        <v>2.0914719899287034E-3</v>
      </c>
      <c r="Q31" s="15">
        <f>E31/'1'!E31</f>
        <v>2.0815675950055599E-3</v>
      </c>
    </row>
    <row r="32" spans="1:17" ht="20.100000000000001" customHeight="1">
      <c r="A32" s="102" t="s">
        <v>4</v>
      </c>
      <c r="B32" s="1">
        <v>57934</v>
      </c>
      <c r="C32" s="1">
        <v>68962</v>
      </c>
      <c r="D32" s="1">
        <v>100862</v>
      </c>
      <c r="E32" s="1">
        <v>102912</v>
      </c>
      <c r="F32" s="1"/>
      <c r="G32" s="17">
        <f t="shared" si="9"/>
        <v>2.0324800222085621E-2</v>
      </c>
      <c r="I32" s="15">
        <f>B32/$B$41</f>
        <v>8.7664292999143537E-2</v>
      </c>
      <c r="J32" s="15">
        <f t="shared" si="10"/>
        <v>9.4130525879001559E-2</v>
      </c>
      <c r="K32" s="15">
        <f t="shared" si="11"/>
        <v>0.10446651254899036</v>
      </c>
      <c r="L32" s="15">
        <f t="shared" si="12"/>
        <v>0.10456889412744944</v>
      </c>
      <c r="N32" s="15">
        <f>B32/'1'!B32</f>
        <v>1.647665875407462E-3</v>
      </c>
      <c r="O32" s="15">
        <f>C32/'1'!C32</f>
        <v>1.8768307311886174E-3</v>
      </c>
      <c r="P32" s="15">
        <f>D32/'1'!D32</f>
        <v>2.4717704585861798E-3</v>
      </c>
      <c r="Q32" s="15">
        <f>E32/'1'!E32</f>
        <v>2.4657578162057305E-3</v>
      </c>
    </row>
    <row r="33" spans="1:17" ht="20.100000000000001" customHeight="1">
      <c r="A33" s="102" t="s">
        <v>5</v>
      </c>
      <c r="B33" s="1">
        <v>23850</v>
      </c>
      <c r="C33" s="1">
        <v>25943</v>
      </c>
      <c r="D33" s="1">
        <v>32950</v>
      </c>
      <c r="E33" s="1">
        <v>50743</v>
      </c>
      <c r="F33" s="1"/>
      <c r="G33" s="17">
        <f t="shared" si="9"/>
        <v>0.54</v>
      </c>
      <c r="I33" s="15">
        <f>B33/$B$41</f>
        <v>3.6089228916173118E-2</v>
      </c>
      <c r="J33" s="15">
        <f t="shared" si="10"/>
        <v>3.5411215348727376E-2</v>
      </c>
      <c r="K33" s="15">
        <f t="shared" si="11"/>
        <v>3.4127536520089159E-2</v>
      </c>
      <c r="L33" s="15">
        <f t="shared" si="12"/>
        <v>5.1559967688016621E-2</v>
      </c>
      <c r="N33" s="15">
        <f>B33/'1'!B33</f>
        <v>1.0673452327036369E-3</v>
      </c>
      <c r="O33" s="15">
        <f>C33/'1'!C33</f>
        <v>1.0793774501354288E-3</v>
      </c>
      <c r="P33" s="15">
        <f>D33/'1'!D33</f>
        <v>1.2809862108735008E-3</v>
      </c>
      <c r="Q33" s="15">
        <f>E33/'1'!E33</f>
        <v>2.0016851977937796E-3</v>
      </c>
    </row>
    <row r="34" spans="1:17" ht="20.100000000000001" customHeight="1">
      <c r="A34" s="102" t="s">
        <v>6</v>
      </c>
      <c r="B34" s="1">
        <v>20229</v>
      </c>
      <c r="C34" s="1">
        <v>23877</v>
      </c>
      <c r="D34" s="1">
        <v>29956</v>
      </c>
      <c r="E34" s="1">
        <v>29212</v>
      </c>
      <c r="F34" s="1"/>
      <c r="G34" s="17">
        <f t="shared" si="9"/>
        <v>-2.4836426759246896E-2</v>
      </c>
      <c r="I34" s="15">
        <f>B34/$B$41</f>
        <v>3.0610021456824572E-2</v>
      </c>
      <c r="J34" s="15">
        <f t="shared" si="10"/>
        <v>3.2591203364358924E-2</v>
      </c>
      <c r="K34" s="15">
        <f t="shared" si="11"/>
        <v>3.1026539726731132E-2</v>
      </c>
      <c r="L34" s="15">
        <f t="shared" si="12"/>
        <v>2.9682316301802052E-2</v>
      </c>
      <c r="N34" s="15">
        <f>B34/'1'!B34</f>
        <v>2.2012748002513691E-3</v>
      </c>
      <c r="O34" s="15">
        <f>C34/'1'!C34</f>
        <v>2.3546190156021984E-3</v>
      </c>
      <c r="P34" s="15">
        <f>D34/'1'!D34</f>
        <v>2.6891240301455508E-3</v>
      </c>
      <c r="Q34" s="15">
        <f>E34/'1'!E34</f>
        <v>2.7115265963425952E-3</v>
      </c>
    </row>
    <row r="35" spans="1:17" ht="20.100000000000001" customHeight="1">
      <c r="A35" s="102" t="s">
        <v>7</v>
      </c>
      <c r="B35" s="1">
        <v>17706</v>
      </c>
      <c r="C35" s="1">
        <v>22872</v>
      </c>
      <c r="D35" s="1">
        <v>32086</v>
      </c>
      <c r="E35" s="1">
        <v>31789</v>
      </c>
      <c r="F35" s="1"/>
      <c r="G35" s="17">
        <f t="shared" si="9"/>
        <v>-9.2563734962288844E-3</v>
      </c>
      <c r="I35" s="15">
        <f>B35/$B$41</f>
        <v>2.6792280385314938E-2</v>
      </c>
      <c r="J35" s="15">
        <f t="shared" si="10"/>
        <v>3.1219416314847651E-2</v>
      </c>
      <c r="K35" s="15">
        <f t="shared" si="11"/>
        <v>3.3232659689941747E-2</v>
      </c>
      <c r="L35" s="15">
        <f t="shared" si="12"/>
        <v>3.2300806275434253E-2</v>
      </c>
      <c r="N35" s="15">
        <f>B35/'1'!B35</f>
        <v>1.4123295588787318E-3</v>
      </c>
      <c r="O35" s="15">
        <f>C35/'1'!C35</f>
        <v>1.6780840259929875E-3</v>
      </c>
      <c r="P35" s="15">
        <f>D35/'1'!D35</f>
        <v>2.0175197120969315E-3</v>
      </c>
      <c r="Q35" s="15">
        <f>E35/'1'!E35</f>
        <v>1.9943032275666923E-3</v>
      </c>
    </row>
    <row r="36" spans="1:17" ht="20.100000000000001" customHeight="1">
      <c r="A36" s="102" t="s">
        <v>8</v>
      </c>
      <c r="B36" s="1">
        <v>138641</v>
      </c>
      <c r="C36" s="1">
        <v>148949</v>
      </c>
      <c r="D36" s="1">
        <v>199584</v>
      </c>
      <c r="E36" s="1">
        <v>186037</v>
      </c>
      <c r="F36" s="1"/>
      <c r="G36" s="17">
        <f t="shared" si="9"/>
        <v>-6.7876182459515794E-2</v>
      </c>
      <c r="I36" s="15">
        <f>B36/$B$41</f>
        <v>0.20978812520617013</v>
      </c>
      <c r="J36" s="15">
        <f t="shared" si="10"/>
        <v>0.20330976043547755</v>
      </c>
      <c r="K36" s="15">
        <f t="shared" si="11"/>
        <v>0.2067165477640508</v>
      </c>
      <c r="L36" s="15">
        <f t="shared" si="12"/>
        <v>0.1890322154538665</v>
      </c>
      <c r="N36" s="15">
        <f>B36/'1'!B36</f>
        <v>8.3994177883530401E-3</v>
      </c>
      <c r="O36" s="15">
        <f>C36/'1'!C36</f>
        <v>8.8430688783808341E-3</v>
      </c>
      <c r="P36" s="15">
        <f>D36/'1'!D36</f>
        <v>9.7858324402718497E-3</v>
      </c>
      <c r="Q36" s="15">
        <f>E36/'1'!E36</f>
        <v>9.0744160945393417E-3</v>
      </c>
    </row>
    <row r="37" spans="1:17" ht="20.100000000000001" customHeight="1">
      <c r="A37" s="102" t="s">
        <v>9</v>
      </c>
      <c r="B37" s="1">
        <v>10740</v>
      </c>
      <c r="C37" s="1">
        <v>15027</v>
      </c>
      <c r="D37" s="1">
        <v>20181</v>
      </c>
      <c r="E37" s="1">
        <v>18153</v>
      </c>
      <c r="F37" s="1"/>
      <c r="G37" s="17">
        <f t="shared" si="9"/>
        <v>-0.10049056042812546</v>
      </c>
      <c r="I37" s="15">
        <f>B37/$B$41</f>
        <v>1.6251501826402486E-2</v>
      </c>
      <c r="J37" s="15">
        <f t="shared" si="10"/>
        <v>2.0511287555229785E-2</v>
      </c>
      <c r="K37" s="15">
        <f t="shared" si="11"/>
        <v>2.0902209848616668E-2</v>
      </c>
      <c r="L37" s="15">
        <f t="shared" si="12"/>
        <v>1.8445265227530216E-2</v>
      </c>
      <c r="N37" s="15">
        <f>B37/'1'!B37</f>
        <v>1.3355082802756868E-3</v>
      </c>
      <c r="O37" s="15">
        <f>C37/'1'!C37</f>
        <v>1.5974710906846291E-3</v>
      </c>
      <c r="P37" s="15">
        <f>D37/'1'!D37</f>
        <v>1.8523211472000083E-3</v>
      </c>
      <c r="Q37" s="15">
        <f>E37/'1'!E37</f>
        <v>1.7616918918987115E-3</v>
      </c>
    </row>
    <row r="38" spans="1:17" ht="20.100000000000001" customHeight="1">
      <c r="A38" s="102" t="s">
        <v>10</v>
      </c>
      <c r="B38" s="1">
        <v>4306</v>
      </c>
      <c r="C38" s="1">
        <v>4798</v>
      </c>
      <c r="D38" s="1">
        <v>7304</v>
      </c>
      <c r="E38" s="1">
        <v>6997</v>
      </c>
      <c r="F38" s="1"/>
      <c r="G38" s="17">
        <f t="shared" si="9"/>
        <v>-4.2031763417305586E-2</v>
      </c>
      <c r="I38" s="15">
        <f>B38/$B$41</f>
        <v>6.5157324827271046E-3</v>
      </c>
      <c r="J38" s="15">
        <f t="shared" si="10"/>
        <v>6.5490888194578096E-3</v>
      </c>
      <c r="K38" s="15">
        <f t="shared" si="11"/>
        <v>7.5650235733757572E-3</v>
      </c>
      <c r="L38" s="15">
        <f t="shared" si="12"/>
        <v>7.1096524429586803E-3</v>
      </c>
      <c r="N38" s="15">
        <f>B38/'1'!B38</f>
        <v>4.1188146996345293E-4</v>
      </c>
      <c r="O38" s="15">
        <f>C38/'1'!C38</f>
        <v>4.056117115774415E-4</v>
      </c>
      <c r="P38" s="15">
        <f>D38/'1'!D38</f>
        <v>5.5258767487387477E-4</v>
      </c>
      <c r="Q38" s="15">
        <f>E38/'1'!E38</f>
        <v>5.7173547988397292E-4</v>
      </c>
    </row>
    <row r="39" spans="1:17" ht="20.100000000000001" customHeight="1">
      <c r="A39" s="102" t="s">
        <v>11</v>
      </c>
      <c r="B39" s="1">
        <v>29573</v>
      </c>
      <c r="C39" s="1">
        <v>34707</v>
      </c>
      <c r="D39" s="1">
        <v>46207</v>
      </c>
      <c r="E39" s="1">
        <v>49678</v>
      </c>
      <c r="F39" s="1"/>
      <c r="G39" s="17">
        <f t="shared" si="9"/>
        <v>7.5118488540697304E-2</v>
      </c>
      <c r="I39" s="15">
        <f>B39/$B$41</f>
        <v>4.4749130680838058E-2</v>
      </c>
      <c r="J39" s="15">
        <f t="shared" si="10"/>
        <v>4.7373744405361025E-2</v>
      </c>
      <c r="K39" s="15">
        <f t="shared" si="11"/>
        <v>4.785830288266342E-2</v>
      </c>
      <c r="L39" s="15">
        <f t="shared" si="12"/>
        <v>5.0477821074932303E-2</v>
      </c>
      <c r="N39" s="15">
        <f>B39/'1'!B39</f>
        <v>1.1890270808928821E-3</v>
      </c>
      <c r="O39" s="15">
        <f>C39/'1'!C39</f>
        <v>1.2537272802343267E-3</v>
      </c>
      <c r="P39" s="15">
        <f>D39/'1'!D39</f>
        <v>1.5000189259426889E-3</v>
      </c>
      <c r="Q39" s="15">
        <f>E39/'1'!E39</f>
        <v>1.6606501332618413E-3</v>
      </c>
    </row>
    <row r="40" spans="1:17" ht="20.100000000000001" customHeight="1">
      <c r="A40" s="102" t="s">
        <v>12</v>
      </c>
      <c r="B40" s="1">
        <v>44021</v>
      </c>
      <c r="C40" s="1">
        <v>44324</v>
      </c>
      <c r="D40" s="1">
        <v>51706</v>
      </c>
      <c r="E40" s="1">
        <v>67138</v>
      </c>
      <c r="F40" s="1"/>
      <c r="G40" s="17">
        <f t="shared" si="9"/>
        <v>0.29845665880168648</v>
      </c>
      <c r="I40" s="15">
        <f>B40/$B$41</f>
        <v>6.6611486210434251E-2</v>
      </c>
      <c r="J40" s="15">
        <f t="shared" si="10"/>
        <v>6.0500586251281359E-2</v>
      </c>
      <c r="K40" s="15">
        <f t="shared" si="11"/>
        <v>5.3553821041205762E-2</v>
      </c>
      <c r="L40" s="15">
        <f t="shared" si="12"/>
        <v>6.821892892887807E-2</v>
      </c>
      <c r="N40" s="15">
        <f>B40/'1'!B40</f>
        <v>1.3534660472676056E-3</v>
      </c>
      <c r="O40" s="15">
        <f>C40/'1'!C40</f>
        <v>1.4251725719551542E-3</v>
      </c>
      <c r="P40" s="15">
        <f>D40/'1'!D40</f>
        <v>1.493551624225115E-3</v>
      </c>
      <c r="Q40" s="15">
        <f>E40/'1'!E40</f>
        <v>1.8065543010592686E-3</v>
      </c>
    </row>
    <row r="41" spans="1:17" ht="20.100000000000001" customHeight="1">
      <c r="A41" s="103" t="s">
        <v>13</v>
      </c>
      <c r="B41" s="7">
        <f>SUM(B28:B40)</f>
        <v>660862</v>
      </c>
      <c r="C41" s="7">
        <f>SUM(C28:C40)</f>
        <v>732621</v>
      </c>
      <c r="D41" s="7">
        <f t="shared" ref="D41:E41" si="13">SUM(D28:D40)</f>
        <v>965496</v>
      </c>
      <c r="E41" s="7">
        <f t="shared" si="13"/>
        <v>984155</v>
      </c>
      <c r="F41" s="1"/>
      <c r="G41" s="16">
        <f t="shared" si="9"/>
        <v>1.9325818025139409E-2</v>
      </c>
      <c r="I41" s="11">
        <f>SUM(I28:I40)</f>
        <v>1</v>
      </c>
      <c r="J41" s="11">
        <f t="shared" ref="J41:K41" si="14">SUM(J28:J40)</f>
        <v>1</v>
      </c>
      <c r="K41" s="11">
        <f t="shared" si="14"/>
        <v>1</v>
      </c>
      <c r="L41" s="11">
        <f>SUM(L28:L40)</f>
        <v>1</v>
      </c>
      <c r="N41" s="11">
        <f>B41/'1'!B41</f>
        <v>2.1348874924383438E-3</v>
      </c>
      <c r="O41" s="11">
        <f>C41/'1'!C41</f>
        <v>2.2141087974622822E-3</v>
      </c>
      <c r="P41" s="11">
        <f>D41/'1'!D41</f>
        <v>2.6298377164956136E-3</v>
      </c>
      <c r="Q41" s="11">
        <f>E41/'1'!E41</f>
        <v>2.6933195879632493E-3</v>
      </c>
    </row>
    <row r="42" spans="1:17" ht="22.5" customHeight="1">
      <c r="A42" s="4" t="s">
        <v>23</v>
      </c>
    </row>
    <row r="44" spans="1:17">
      <c r="A44" t="s">
        <v>18</v>
      </c>
    </row>
    <row r="46" spans="1:17" ht="20.100000000000001" customHeight="1">
      <c r="A46" s="127" t="s">
        <v>16</v>
      </c>
      <c r="B46" s="118" t="str">
        <f>B6</f>
        <v>CVRTM</v>
      </c>
      <c r="C46" s="118"/>
      <c r="D46" s="118"/>
      <c r="E46" s="118"/>
      <c r="F46" s="3"/>
      <c r="G46" s="119" t="s">
        <v>95</v>
      </c>
    </row>
    <row r="47" spans="1:17" ht="20.100000000000001" customHeight="1">
      <c r="A47" s="127"/>
      <c r="B47" s="114">
        <v>2019</v>
      </c>
      <c r="C47" s="5">
        <v>2020</v>
      </c>
      <c r="D47" s="24">
        <v>2021</v>
      </c>
      <c r="E47" s="8">
        <v>2022</v>
      </c>
      <c r="F47" s="9"/>
      <c r="G47" s="120"/>
    </row>
    <row r="48" spans="1:17" ht="20.100000000000001" customHeight="1">
      <c r="A48" s="102" t="s">
        <v>0</v>
      </c>
      <c r="B48" s="12">
        <f t="shared" ref="B48:D60" si="15">B28/B8</f>
        <v>8.7770573566084789</v>
      </c>
      <c r="C48" s="12">
        <f t="shared" si="15"/>
        <v>9.5456412889973041</v>
      </c>
      <c r="D48" s="12">
        <f t="shared" si="15"/>
        <v>11.266697534436856</v>
      </c>
      <c r="E48" s="12">
        <f t="shared" ref="D48:E48" si="16">E28/E8</f>
        <v>11.879514043691485</v>
      </c>
      <c r="F48" s="12"/>
      <c r="G48" s="17">
        <f>(E48-D48)/D48</f>
        <v>5.4391848843154261E-2</v>
      </c>
    </row>
    <row r="49" spans="1:7" ht="20.100000000000001" customHeight="1">
      <c r="A49" s="102" t="s">
        <v>1</v>
      </c>
      <c r="B49" s="12">
        <f t="shared" si="15"/>
        <v>7.1360723089564502</v>
      </c>
      <c r="C49" s="12">
        <f t="shared" si="15"/>
        <v>7.8110436761677686</v>
      </c>
      <c r="D49" s="12">
        <f t="shared" si="15"/>
        <v>9.2195690157251011</v>
      </c>
      <c r="E49" s="12">
        <f t="shared" ref="D49:E49" si="17">E29/E9</f>
        <v>9.8205791943051288</v>
      </c>
      <c r="F49" s="12"/>
      <c r="G49" s="17">
        <f t="shared" ref="G49:G61" si="18">(E49-D49)/D49</f>
        <v>6.5188532951478695E-2</v>
      </c>
    </row>
    <row r="50" spans="1:7" ht="20.100000000000001" customHeight="1">
      <c r="A50" s="102" t="s">
        <v>2</v>
      </c>
      <c r="B50" s="12">
        <f t="shared" si="15"/>
        <v>6.5868516284680334</v>
      </c>
      <c r="C50" s="12">
        <f t="shared" si="15"/>
        <v>6.1988700564971753</v>
      </c>
      <c r="D50" s="12">
        <f t="shared" si="15"/>
        <v>5.1069406842234804</v>
      </c>
      <c r="E50" s="12">
        <f t="shared" ref="D50:E50" si="19">E30/E10</f>
        <v>8.5405949452024164</v>
      </c>
      <c r="F50" s="12"/>
      <c r="G50" s="17">
        <f t="shared" si="18"/>
        <v>0.6723505271142638</v>
      </c>
    </row>
    <row r="51" spans="1:7" ht="20.100000000000001" customHeight="1">
      <c r="A51" s="102" t="s">
        <v>3</v>
      </c>
      <c r="B51" s="12">
        <f t="shared" si="15"/>
        <v>5.5716899432823075</v>
      </c>
      <c r="C51" s="12">
        <f t="shared" si="15"/>
        <v>6.126260080645161</v>
      </c>
      <c r="D51" s="12">
        <f t="shared" si="15"/>
        <v>5.7994894639371344</v>
      </c>
      <c r="E51" s="12">
        <f t="shared" ref="D51:E51" si="20">E31/E11</f>
        <v>8.427069548595794</v>
      </c>
      <c r="F51" s="12"/>
      <c r="G51" s="17">
        <f t="shared" si="18"/>
        <v>0.45307092994955778</v>
      </c>
    </row>
    <row r="52" spans="1:7" ht="20.100000000000001" customHeight="1">
      <c r="A52" s="102" t="s">
        <v>4</v>
      </c>
      <c r="B52" s="12">
        <f t="shared" si="15"/>
        <v>4.9435958699547742</v>
      </c>
      <c r="C52" s="12">
        <f t="shared" si="15"/>
        <v>5.816632928475034</v>
      </c>
      <c r="D52" s="12">
        <f t="shared" si="15"/>
        <v>7.1833914963321703</v>
      </c>
      <c r="E52" s="12">
        <f t="shared" ref="D52:E52" si="21">E32/E12</f>
        <v>8.7726536527150287</v>
      </c>
      <c r="F52" s="12"/>
      <c r="G52" s="17">
        <f t="shared" si="18"/>
        <v>0.22124120023171973</v>
      </c>
    </row>
    <row r="53" spans="1:7" ht="20.100000000000001" customHeight="1">
      <c r="A53" s="102" t="s">
        <v>5</v>
      </c>
      <c r="B53" s="12">
        <f t="shared" si="15"/>
        <v>4.2347301136363633</v>
      </c>
      <c r="C53" s="12">
        <f t="shared" si="15"/>
        <v>4.9861618297136268</v>
      </c>
      <c r="D53" s="12">
        <f t="shared" si="15"/>
        <v>6.7382413087934561</v>
      </c>
      <c r="E53" s="12">
        <f t="shared" ref="D53:E53" si="22">E33/E13</f>
        <v>6.9198145370244104</v>
      </c>
      <c r="F53" s="12"/>
      <c r="G53" s="17">
        <f t="shared" si="18"/>
        <v>2.6946679394517958E-2</v>
      </c>
    </row>
    <row r="54" spans="1:7" ht="20.100000000000001" customHeight="1">
      <c r="A54" s="102" t="s">
        <v>6</v>
      </c>
      <c r="B54" s="12">
        <f t="shared" si="15"/>
        <v>5.8617791944363953</v>
      </c>
      <c r="C54" s="12">
        <f t="shared" si="15"/>
        <v>5.9130757800891534</v>
      </c>
      <c r="D54" s="12">
        <f t="shared" si="15"/>
        <v>7.5570131180625628</v>
      </c>
      <c r="E54" s="12">
        <f t="shared" ref="D54:E54" si="23">E34/E14</f>
        <v>8.4598899507674492</v>
      </c>
      <c r="F54" s="12"/>
      <c r="G54" s="17">
        <f t="shared" si="18"/>
        <v>0.11947535601689711</v>
      </c>
    </row>
    <row r="55" spans="1:7" ht="20.100000000000001" customHeight="1">
      <c r="A55" s="102" t="s">
        <v>7</v>
      </c>
      <c r="B55" s="12">
        <f t="shared" si="15"/>
        <v>6.0061058344640434</v>
      </c>
      <c r="C55" s="12">
        <f t="shared" si="15"/>
        <v>6.3199778944459792</v>
      </c>
      <c r="D55" s="12">
        <f t="shared" si="15"/>
        <v>7.7074225318280085</v>
      </c>
      <c r="E55" s="12">
        <f t="shared" ref="D55:E55" si="24">E35/E15</f>
        <v>8.6950218818380751</v>
      </c>
      <c r="F55" s="12"/>
      <c r="G55" s="17">
        <f t="shared" si="18"/>
        <v>0.12813613707199112</v>
      </c>
    </row>
    <row r="56" spans="1:7" ht="20.100000000000001" customHeight="1">
      <c r="A56" s="102" t="s">
        <v>8</v>
      </c>
      <c r="B56" s="12">
        <f t="shared" si="15"/>
        <v>3.8243683107138917</v>
      </c>
      <c r="C56" s="12">
        <f t="shared" si="15"/>
        <v>4.248645102401734</v>
      </c>
      <c r="D56" s="12">
        <f t="shared" si="15"/>
        <v>4.764023487850289</v>
      </c>
      <c r="E56" s="12">
        <f t="shared" ref="D56:E56" si="25">E36/E16</f>
        <v>5.2463902989283699</v>
      </c>
      <c r="F56" s="12"/>
      <c r="G56" s="17">
        <f t="shared" si="18"/>
        <v>0.10125198003499843</v>
      </c>
    </row>
    <row r="57" spans="1:7" ht="20.100000000000001" customHeight="1">
      <c r="A57" s="102" t="s">
        <v>9</v>
      </c>
      <c r="B57" s="12">
        <f t="shared" si="15"/>
        <v>5.111851499286054</v>
      </c>
      <c r="C57" s="12">
        <f t="shared" si="15"/>
        <v>6.0543916196615637</v>
      </c>
      <c r="D57" s="12">
        <f t="shared" si="15"/>
        <v>7.6011299435028246</v>
      </c>
      <c r="E57" s="12">
        <f t="shared" ref="D57:E57" si="26">E37/E17</f>
        <v>8.6155671570953967</v>
      </c>
      <c r="F57" s="12"/>
      <c r="G57" s="17">
        <f t="shared" si="18"/>
        <v>0.1334587385208007</v>
      </c>
    </row>
    <row r="58" spans="1:7" ht="20.100000000000001" customHeight="1">
      <c r="A58" s="102" t="s">
        <v>10</v>
      </c>
      <c r="B58" s="12">
        <f t="shared" si="15"/>
        <v>6.0647887323943666</v>
      </c>
      <c r="C58" s="12">
        <f t="shared" si="15"/>
        <v>6.7293127629733522</v>
      </c>
      <c r="D58" s="12">
        <f t="shared" si="15"/>
        <v>8.6437869822485212</v>
      </c>
      <c r="E58" s="12">
        <f t="shared" ref="D58:E58" si="27">E38/E18</f>
        <v>9.2921646746347939</v>
      </c>
      <c r="F58" s="12"/>
      <c r="G58" s="17">
        <f t="shared" si="18"/>
        <v>7.501083653702087E-2</v>
      </c>
    </row>
    <row r="59" spans="1:7" ht="20.100000000000001" customHeight="1">
      <c r="A59" s="102" t="s">
        <v>11</v>
      </c>
      <c r="B59" s="12">
        <f t="shared" si="15"/>
        <v>5.8676587301587304</v>
      </c>
      <c r="C59" s="12">
        <f t="shared" si="15"/>
        <v>6.5472552348613471</v>
      </c>
      <c r="D59" s="12">
        <f t="shared" si="15"/>
        <v>9.000194779898715</v>
      </c>
      <c r="E59" s="12">
        <f t="shared" ref="D59:E59" si="28">E39/E19</f>
        <v>9.3749764106435176</v>
      </c>
      <c r="F59" s="12"/>
      <c r="G59" s="17">
        <f t="shared" si="18"/>
        <v>4.164150220191349E-2</v>
      </c>
    </row>
    <row r="60" spans="1:7" ht="20.100000000000001" customHeight="1">
      <c r="A60" s="102" t="s">
        <v>12</v>
      </c>
      <c r="B60" s="12">
        <f t="shared" si="15"/>
        <v>6.7125648063433978</v>
      </c>
      <c r="C60" s="12">
        <f t="shared" si="15"/>
        <v>7.10662177328844</v>
      </c>
      <c r="D60" s="12">
        <f t="shared" si="15"/>
        <v>8.387023519870235</v>
      </c>
      <c r="E60" s="12">
        <f t="shared" ref="D60:E60" si="29">E40/E20</f>
        <v>9.2096021947873794</v>
      </c>
      <c r="F60" s="12"/>
      <c r="G60" s="17">
        <f t="shared" si="18"/>
        <v>9.8077544789080484E-2</v>
      </c>
    </row>
    <row r="61" spans="1:7" ht="20.100000000000001" customHeight="1">
      <c r="A61" s="103" t="s">
        <v>13</v>
      </c>
      <c r="B61" s="13">
        <f>B41/B21</f>
        <v>5.4889326323308332</v>
      </c>
      <c r="C61" s="13">
        <f t="shared" ref="C61:D61" si="30">C41/C21</f>
        <v>6.0523680884284614</v>
      </c>
      <c r="D61" s="13">
        <f t="shared" si="30"/>
        <v>6.8426849233516895</v>
      </c>
      <c r="E61" s="13">
        <f t="shared" ref="D61:E61" si="31">E41/E21</f>
        <v>8.0227847069373119</v>
      </c>
      <c r="F61" s="12"/>
      <c r="G61" s="16">
        <f t="shared" si="18"/>
        <v>0.17246151135183133</v>
      </c>
    </row>
  </sheetData>
  <mergeCells count="13">
    <mergeCell ref="I6:L6"/>
    <mergeCell ref="N6:Q6"/>
    <mergeCell ref="A26:A27"/>
    <mergeCell ref="B26:E26"/>
    <mergeCell ref="G26:G27"/>
    <mergeCell ref="I26:L26"/>
    <mergeCell ref="N26:Q26"/>
    <mergeCell ref="A46:A47"/>
    <mergeCell ref="B46:E46"/>
    <mergeCell ref="G46:G47"/>
    <mergeCell ref="A6:A7"/>
    <mergeCell ref="B6:E6"/>
    <mergeCell ref="G6:G7"/>
  </mergeCells>
  <pageMargins left="0.7" right="0.7" top="0.75" bottom="0.75" header="0.3" footer="0.3"/>
  <pageSetup paperSize="9" orientation="portrait" horizontalDpi="0" verticalDpi="0" r:id="rId1"/>
  <ignoredErrors>
    <ignoredError sqref="F51:F60 B51:B6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D983D59A-EEC1-4835-A2A4-F08C3E8D524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3" id="{C48A4096-25BB-4511-A7D1-B8962B5FC55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G21</xm:sqref>
        </x14:conditionalFormatting>
        <x14:conditionalFormatting xmlns:xm="http://schemas.microsoft.com/office/excel/2006/main">
          <x14:cfRule type="iconSet" priority="5" id="{68D62F0C-54F4-490D-95A5-6E038E5F96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09B4DD1E-B89A-40F0-86A4-2B7287C17D1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G41</xm:sqref>
        </x14:conditionalFormatting>
        <x14:conditionalFormatting xmlns:xm="http://schemas.microsoft.com/office/excel/2006/main">
          <x14:cfRule type="iconSet" priority="4" id="{45F9F4EF-ECE4-4A43-A534-8BCE116457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" id="{CD0A202A-8CC9-4296-8435-234E085761F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G61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132A1-0284-4679-8229-F21661147021}">
  <dimension ref="A2:Q61"/>
  <sheetViews>
    <sheetView workbookViewId="0">
      <selection activeCell="G46" sqref="G46:G47"/>
    </sheetView>
  </sheetViews>
  <sheetFormatPr defaultRowHeight="15"/>
  <cols>
    <col min="1" max="1" width="45.5703125" bestFit="1" customWidth="1"/>
    <col min="2" max="5" width="10.7109375" customWidth="1"/>
    <col min="6" max="6" width="1.7109375" customWidth="1"/>
    <col min="7" max="7" width="10.7109375" customWidth="1"/>
    <col min="8" max="8" width="1.7109375" customWidth="1"/>
    <col min="13" max="13" width="2" customWidth="1"/>
  </cols>
  <sheetData>
    <row r="2" spans="1:17">
      <c r="A2" s="2" t="s">
        <v>26</v>
      </c>
    </row>
    <row r="4" spans="1:17">
      <c r="A4" s="2" t="s">
        <v>15</v>
      </c>
    </row>
    <row r="5" spans="1:17">
      <c r="A5" s="2"/>
    </row>
    <row r="6" spans="1:17" ht="20.100000000000001" customHeight="1">
      <c r="A6" s="127" t="s">
        <v>16</v>
      </c>
      <c r="B6" s="118" t="s">
        <v>27</v>
      </c>
      <c r="C6" s="118"/>
      <c r="D6" s="118"/>
      <c r="E6" s="118"/>
      <c r="F6" s="3"/>
      <c r="G6" s="119" t="s">
        <v>95</v>
      </c>
      <c r="I6" s="118" t="s">
        <v>19</v>
      </c>
      <c r="J6" s="118"/>
      <c r="K6" s="118"/>
      <c r="L6" s="118"/>
      <c r="N6" s="118" t="s">
        <v>28</v>
      </c>
      <c r="O6" s="118"/>
      <c r="P6" s="118"/>
      <c r="Q6" s="118"/>
    </row>
    <row r="7" spans="1:17" ht="20.100000000000001" customHeight="1">
      <c r="A7" s="127"/>
      <c r="B7" s="114">
        <v>2019</v>
      </c>
      <c r="C7" s="5">
        <v>2020</v>
      </c>
      <c r="D7" s="24">
        <v>2021</v>
      </c>
      <c r="E7" s="8">
        <v>2022</v>
      </c>
      <c r="F7" s="9"/>
      <c r="G7" s="120"/>
      <c r="I7" s="109">
        <v>2019</v>
      </c>
      <c r="J7" s="5">
        <v>2020</v>
      </c>
      <c r="K7" s="24">
        <v>2021</v>
      </c>
      <c r="L7" s="8">
        <v>2022</v>
      </c>
      <c r="N7" s="109">
        <v>2019</v>
      </c>
      <c r="O7" s="5">
        <v>2020</v>
      </c>
      <c r="P7" s="24">
        <v>2021</v>
      </c>
      <c r="Q7" s="8">
        <v>2022</v>
      </c>
    </row>
    <row r="8" spans="1:17" ht="20.100000000000001" customHeight="1">
      <c r="A8" s="102" t="s">
        <v>0</v>
      </c>
      <c r="B8" s="1">
        <v>863925</v>
      </c>
      <c r="C8" s="1">
        <v>983541</v>
      </c>
      <c r="D8" s="1">
        <v>1060092</v>
      </c>
      <c r="E8" s="1">
        <v>1000677</v>
      </c>
      <c r="F8" s="1"/>
      <c r="G8" s="17">
        <f>(E8-D8)/D8</f>
        <v>-5.6047022333910644E-2</v>
      </c>
      <c r="I8" s="15">
        <f>B8/$B$21</f>
        <v>0.11275319302607945</v>
      </c>
      <c r="J8" s="15">
        <f>C8/$C$21</f>
        <v>0.1076947924320051</v>
      </c>
      <c r="K8" s="15">
        <f>D8/$D$21</f>
        <v>0.10062992664145441</v>
      </c>
      <c r="L8" s="15">
        <f>E8/$E$21</f>
        <v>9.5943777399184096E-2</v>
      </c>
      <c r="N8" s="15">
        <f>B8/'1'!B8</f>
        <v>0.13656205221264747</v>
      </c>
      <c r="O8" s="15">
        <f>C8/'1'!C8</f>
        <v>0.15236293677813612</v>
      </c>
      <c r="P8" s="15">
        <f>D8/'1'!D8</f>
        <v>0.16241306484391696</v>
      </c>
      <c r="Q8" s="15">
        <f>E8/'1'!E8</f>
        <v>0.16557918886339776</v>
      </c>
    </row>
    <row r="9" spans="1:17" ht="20.100000000000001" customHeight="1">
      <c r="A9" s="102" t="s">
        <v>1</v>
      </c>
      <c r="B9" s="1">
        <v>1156755</v>
      </c>
      <c r="C9" s="1">
        <v>1461942</v>
      </c>
      <c r="D9" s="1">
        <v>1635111</v>
      </c>
      <c r="E9" s="1">
        <v>1563070</v>
      </c>
      <c r="F9" s="1"/>
      <c r="G9" s="17">
        <f t="shared" ref="G9:G20" si="0">(E9-D9)/D9</f>
        <v>-4.4058782553600337E-2</v>
      </c>
      <c r="I9" s="15">
        <f t="shared" ref="I9:I20" si="1">B9/$B$21</f>
        <v>0.15097122990871029</v>
      </c>
      <c r="J9" s="15">
        <f t="shared" ref="J9:J20" si="2">C9/$C$21</f>
        <v>0.16007826845818365</v>
      </c>
      <c r="K9" s="15">
        <f t="shared" ref="K9:K20" si="3">D9/$D$21</f>
        <v>0.15521398140975987</v>
      </c>
      <c r="L9" s="15">
        <f t="shared" ref="L9:L20" si="4">E9/$E$21</f>
        <v>0.14986538127621868</v>
      </c>
      <c r="N9" s="15">
        <f>B9/'1'!B9</f>
        <v>9.0916607568834795E-2</v>
      </c>
      <c r="O9" s="15">
        <f>C9/'1'!C9</f>
        <v>0.10522859299542769</v>
      </c>
      <c r="P9" s="15">
        <f>D9/'1'!D9</f>
        <v>0.11189353713956303</v>
      </c>
      <c r="Q9" s="15">
        <f>E9/'1'!E9</f>
        <v>0.11509555264340113</v>
      </c>
    </row>
    <row r="10" spans="1:17" ht="20.100000000000001" customHeight="1">
      <c r="A10" s="102" t="s">
        <v>2</v>
      </c>
      <c r="B10" s="1">
        <v>411875</v>
      </c>
      <c r="C10" s="1">
        <v>483197</v>
      </c>
      <c r="D10" s="1">
        <v>569998</v>
      </c>
      <c r="E10" s="1">
        <v>569531</v>
      </c>
      <c r="F10" s="1"/>
      <c r="G10" s="17">
        <f t="shared" si="0"/>
        <v>-8.1930112035480829E-4</v>
      </c>
      <c r="I10" s="15">
        <f t="shared" si="1"/>
        <v>5.3754922450000256E-2</v>
      </c>
      <c r="J10" s="15">
        <f t="shared" si="2"/>
        <v>5.2908623655513666E-2</v>
      </c>
      <c r="K10" s="15">
        <f t="shared" si="3"/>
        <v>5.410743305842864E-2</v>
      </c>
      <c r="L10" s="15">
        <f t="shared" si="4"/>
        <v>5.4605987232578257E-2</v>
      </c>
      <c r="N10" s="15">
        <f>B10/'1'!B10</f>
        <v>0.14909793711804684</v>
      </c>
      <c r="O10" s="15">
        <f>C10/'1'!C10</f>
        <v>0.16477064445431833</v>
      </c>
      <c r="P10" s="15">
        <f>D10/'1'!D10</f>
        <v>0.18104278468918975</v>
      </c>
      <c r="Q10" s="15">
        <f>E10/'1'!E10</f>
        <v>0.18711183389184571</v>
      </c>
    </row>
    <row r="11" spans="1:17" ht="20.100000000000001" customHeight="1">
      <c r="A11" s="102" t="s">
        <v>3</v>
      </c>
      <c r="B11" s="1">
        <v>1538810</v>
      </c>
      <c r="C11" s="1">
        <v>1842863</v>
      </c>
      <c r="D11" s="1">
        <v>2131213</v>
      </c>
      <c r="E11" s="1">
        <v>2072917</v>
      </c>
      <c r="F11" s="1"/>
      <c r="G11" s="17">
        <f t="shared" si="0"/>
        <v>-2.7353436751746542E-2</v>
      </c>
      <c r="I11" s="15">
        <f t="shared" si="1"/>
        <v>0.200834263345153</v>
      </c>
      <c r="J11" s="15">
        <f t="shared" si="2"/>
        <v>0.2017879765720211</v>
      </c>
      <c r="K11" s="15">
        <f t="shared" si="3"/>
        <v>0.20230678832338511</v>
      </c>
      <c r="L11" s="15">
        <f t="shared" si="4"/>
        <v>0.19874893418654019</v>
      </c>
      <c r="N11" s="15">
        <f>B11/'1'!B11</f>
        <v>0.11355948901513907</v>
      </c>
      <c r="O11" s="15">
        <f>C11/'1'!C11</f>
        <v>0.12696932487947352</v>
      </c>
      <c r="P11" s="15">
        <f>D11/'1'!D11</f>
        <v>0.1397862291202481</v>
      </c>
      <c r="Q11" s="15">
        <f>E11/'1'!E11</f>
        <v>0.14234777620248171</v>
      </c>
    </row>
    <row r="12" spans="1:17" ht="20.100000000000001" customHeight="1">
      <c r="A12" s="102" t="s">
        <v>4</v>
      </c>
      <c r="B12" s="1">
        <v>884282</v>
      </c>
      <c r="C12" s="1">
        <v>1007150</v>
      </c>
      <c r="D12" s="1">
        <v>1190159</v>
      </c>
      <c r="E12" s="1">
        <v>1237231</v>
      </c>
      <c r="F12" s="1"/>
      <c r="G12" s="17">
        <f t="shared" si="0"/>
        <v>3.955101797322879E-2</v>
      </c>
      <c r="I12" s="15">
        <f t="shared" si="1"/>
        <v>0.11541004026447618</v>
      </c>
      <c r="J12" s="15">
        <f t="shared" si="2"/>
        <v>0.11027990719033974</v>
      </c>
      <c r="K12" s="15">
        <f t="shared" si="3"/>
        <v>0.11297662170987682</v>
      </c>
      <c r="L12" s="15">
        <f t="shared" si="4"/>
        <v>0.11862430699953125</v>
      </c>
      <c r="N12" s="15">
        <f>B12/'1'!B12</f>
        <v>8.0256739665815494E-2</v>
      </c>
      <c r="O12" s="15">
        <f>C12/'1'!C12</f>
        <v>8.9459977596588844E-2</v>
      </c>
      <c r="P12" s="15">
        <f>D12/'1'!D12</f>
        <v>0.10153508212536236</v>
      </c>
      <c r="Q12" s="15">
        <f>E12/'1'!E12</f>
        <v>0.1094703746806641</v>
      </c>
    </row>
    <row r="13" spans="1:17" ht="20.100000000000001" customHeight="1">
      <c r="A13" s="102" t="s">
        <v>5</v>
      </c>
      <c r="B13" s="1">
        <v>564396</v>
      </c>
      <c r="C13" s="1">
        <v>738503</v>
      </c>
      <c r="D13" s="1">
        <v>823095</v>
      </c>
      <c r="E13" s="1">
        <v>809099</v>
      </c>
      <c r="F13" s="1"/>
      <c r="G13" s="17">
        <f t="shared" si="0"/>
        <v>-1.7004112526500584E-2</v>
      </c>
      <c r="I13" s="15">
        <f t="shared" si="1"/>
        <v>7.3660851498853638E-2</v>
      </c>
      <c r="J13" s="15">
        <f t="shared" si="2"/>
        <v>8.0863865660316211E-2</v>
      </c>
      <c r="K13" s="15">
        <f t="shared" si="3"/>
        <v>7.8132831366473782E-2</v>
      </c>
      <c r="L13" s="15">
        <f t="shared" si="4"/>
        <v>7.7575495739286945E-2</v>
      </c>
      <c r="N13" s="15">
        <f>B13/'1'!B13</f>
        <v>7.7364107761673545E-2</v>
      </c>
      <c r="O13" s="15">
        <f>C13/'1'!C13</f>
        <v>9.684540965114026E-2</v>
      </c>
      <c r="P13" s="15">
        <f>D13/'1'!D13</f>
        <v>0.10686209136783789</v>
      </c>
      <c r="Q13" s="15">
        <f>E13/'1'!E13</f>
        <v>0.11336386637534737</v>
      </c>
    </row>
    <row r="14" spans="1:17" ht="20.100000000000001" customHeight="1">
      <c r="A14" s="102" t="s">
        <v>6</v>
      </c>
      <c r="B14" s="1">
        <v>240549</v>
      </c>
      <c r="C14" s="1">
        <v>299520</v>
      </c>
      <c r="D14" s="1">
        <v>334295</v>
      </c>
      <c r="E14" s="1">
        <v>310827</v>
      </c>
      <c r="F14" s="1"/>
      <c r="G14" s="17">
        <f t="shared" si="0"/>
        <v>-7.0201468762619845E-2</v>
      </c>
      <c r="I14" s="15">
        <f t="shared" si="1"/>
        <v>3.1394701888740786E-2</v>
      </c>
      <c r="J14" s="15">
        <f t="shared" si="2"/>
        <v>3.2796542522613867E-2</v>
      </c>
      <c r="K14" s="15">
        <f t="shared" si="3"/>
        <v>3.1733171580018531E-2</v>
      </c>
      <c r="L14" s="15">
        <f t="shared" si="4"/>
        <v>2.9801740719189302E-2</v>
      </c>
      <c r="N14" s="15">
        <f>B14/'1'!B14</f>
        <v>9.6596170511120558E-2</v>
      </c>
      <c r="O14" s="15">
        <f>C14/'1'!C14</f>
        <v>0.11316533087597719</v>
      </c>
      <c r="P14" s="15">
        <f>D14/'1'!D14</f>
        <v>0.12129312083921727</v>
      </c>
      <c r="Q14" s="15">
        <f>E14/'1'!E14</f>
        <v>0.12148337545928491</v>
      </c>
    </row>
    <row r="15" spans="1:17" ht="20.100000000000001" customHeight="1">
      <c r="A15" s="102" t="s">
        <v>7</v>
      </c>
      <c r="B15" s="1">
        <v>260937</v>
      </c>
      <c r="C15" s="1">
        <v>316538</v>
      </c>
      <c r="D15" s="1">
        <v>387098</v>
      </c>
      <c r="E15" s="1">
        <v>386607</v>
      </c>
      <c r="F15" s="1"/>
      <c r="G15" s="17">
        <f t="shared" si="0"/>
        <v>-1.2684126500266083E-3</v>
      </c>
      <c r="I15" s="15">
        <f t="shared" si="1"/>
        <v>3.4055595021148931E-2</v>
      </c>
      <c r="J15" s="15">
        <f t="shared" si="2"/>
        <v>3.4659962530125363E-2</v>
      </c>
      <c r="K15" s="15">
        <f t="shared" si="3"/>
        <v>3.6745530900198962E-2</v>
      </c>
      <c r="L15" s="15">
        <f t="shared" si="4"/>
        <v>3.7067441291212214E-2</v>
      </c>
      <c r="N15" s="15">
        <f>B15/'1'!B15</f>
        <v>7.7869698807261481E-2</v>
      </c>
      <c r="O15" s="15">
        <f>C15/'1'!C15</f>
        <v>8.7856887902518041E-2</v>
      </c>
      <c r="P15" s="15">
        <f>D15/'1'!D15</f>
        <v>9.7623088698511815E-2</v>
      </c>
      <c r="Q15" s="15">
        <f>E15/'1'!E15</f>
        <v>0.10225980556176409</v>
      </c>
    </row>
    <row r="16" spans="1:17" ht="20.100000000000001" customHeight="1">
      <c r="A16" s="102" t="s">
        <v>8</v>
      </c>
      <c r="B16" s="1">
        <v>529082</v>
      </c>
      <c r="C16" s="1">
        <v>603627</v>
      </c>
      <c r="D16" s="1">
        <v>770045</v>
      </c>
      <c r="E16" s="1">
        <v>785962</v>
      </c>
      <c r="F16" s="1"/>
      <c r="G16" s="17">
        <f t="shared" si="0"/>
        <v>2.0670220571525042E-2</v>
      </c>
      <c r="I16" s="15">
        <f t="shared" si="1"/>
        <v>6.9051925656305996E-2</v>
      </c>
      <c r="J16" s="15">
        <f t="shared" si="2"/>
        <v>6.6095347800807433E-2</v>
      </c>
      <c r="K16" s="15">
        <f t="shared" si="3"/>
        <v>7.3097025409699118E-2</v>
      </c>
      <c r="L16" s="15">
        <f t="shared" si="4"/>
        <v>7.5357146384115475E-2</v>
      </c>
      <c r="N16" s="15">
        <f>B16/'1'!B16</f>
        <v>0.11262417072284997</v>
      </c>
      <c r="O16" s="15">
        <f>C16/'1'!C16</f>
        <v>0.12881275419695051</v>
      </c>
      <c r="P16" s="15">
        <f>D16/'1'!D16</f>
        <v>0.1428970138310659</v>
      </c>
      <c r="Q16" s="15">
        <f>E16/'1'!E16</f>
        <v>0.15218661692156898</v>
      </c>
    </row>
    <row r="17" spans="1:17" ht="20.100000000000001" customHeight="1">
      <c r="A17" s="102" t="s">
        <v>9</v>
      </c>
      <c r="B17" s="1">
        <v>128750</v>
      </c>
      <c r="C17" s="1">
        <v>172686</v>
      </c>
      <c r="D17" s="1">
        <v>213329</v>
      </c>
      <c r="E17" s="1">
        <v>205496</v>
      </c>
      <c r="F17" s="1"/>
      <c r="G17" s="17">
        <f t="shared" si="0"/>
        <v>-3.6717933333020827E-2</v>
      </c>
      <c r="I17" s="15">
        <f t="shared" si="1"/>
        <v>1.6803511418361231E-2</v>
      </c>
      <c r="J17" s="15">
        <f t="shared" si="2"/>
        <v>1.8908599566172871E-2</v>
      </c>
      <c r="K17" s="15">
        <f t="shared" si="3"/>
        <v>2.0250394890721588E-2</v>
      </c>
      <c r="L17" s="15">
        <f t="shared" si="4"/>
        <v>1.9702723736453154E-2</v>
      </c>
      <c r="N17" s="15">
        <f>B17/'1'!B17</f>
        <v>5.6392006569942511E-2</v>
      </c>
      <c r="O17" s="15">
        <f>C17/'1'!C17</f>
        <v>6.6765205200762276E-2</v>
      </c>
      <c r="P17" s="15">
        <f>D17/'1'!D17</f>
        <v>7.4841750336180762E-2</v>
      </c>
      <c r="Q17" s="15">
        <f>E17/'1'!E17</f>
        <v>7.9854013917795785E-2</v>
      </c>
    </row>
    <row r="18" spans="1:17" ht="20.100000000000001" customHeight="1">
      <c r="A18" s="102" t="s">
        <v>10</v>
      </c>
      <c r="B18" s="1">
        <v>75179</v>
      </c>
      <c r="C18" s="1">
        <v>97874</v>
      </c>
      <c r="D18" s="1">
        <v>115135</v>
      </c>
      <c r="E18" s="1">
        <v>111906</v>
      </c>
      <c r="F18" s="1"/>
      <c r="G18" s="17">
        <f t="shared" si="0"/>
        <v>-2.8045338081382723E-2</v>
      </c>
      <c r="I18" s="15">
        <f t="shared" si="1"/>
        <v>9.8118150285124595E-3</v>
      </c>
      <c r="J18" s="15">
        <f t="shared" si="2"/>
        <v>1.071690973176519E-2</v>
      </c>
      <c r="K18" s="15">
        <f t="shared" si="3"/>
        <v>1.0929265199495755E-2</v>
      </c>
      <c r="L18" s="15">
        <f t="shared" si="4"/>
        <v>1.0729420535930271E-2</v>
      </c>
      <c r="N18" s="15">
        <f>B18/'1'!B18</f>
        <v>2.6057269218704777E-2</v>
      </c>
      <c r="O18" s="15">
        <f>C18/'1'!C18</f>
        <v>3.0712679516073055E-2</v>
      </c>
      <c r="P18" s="15">
        <f>D18/'1'!D18</f>
        <v>3.3938328837601554E-2</v>
      </c>
      <c r="Q18" s="15">
        <f>E18/'1'!E18</f>
        <v>3.7622556724141928E-2</v>
      </c>
    </row>
    <row r="19" spans="1:17" ht="20.100000000000001" customHeight="1">
      <c r="A19" s="102" t="s">
        <v>11</v>
      </c>
      <c r="B19" s="1">
        <v>367244</v>
      </c>
      <c r="C19" s="1">
        <v>470314</v>
      </c>
      <c r="D19" s="1">
        <v>531397</v>
      </c>
      <c r="E19" s="1">
        <v>529577</v>
      </c>
      <c r="F19" s="1"/>
      <c r="G19" s="17">
        <f t="shared" si="0"/>
        <v>-3.424934653375913E-3</v>
      </c>
      <c r="I19" s="15">
        <f t="shared" si="1"/>
        <v>4.7930009687958464E-2</v>
      </c>
      <c r="J19" s="15">
        <f t="shared" si="2"/>
        <v>5.1497973757948116E-2</v>
      </c>
      <c r="K19" s="15">
        <f t="shared" si="3"/>
        <v>5.0443207879588704E-2</v>
      </c>
      <c r="L19" s="15">
        <f t="shared" si="4"/>
        <v>5.0775242964240921E-2</v>
      </c>
      <c r="N19" s="15">
        <f>B19/'1'!B19</f>
        <v>5.7076258390813317E-2</v>
      </c>
      <c r="O19" s="15">
        <f>C19/'1'!C19</f>
        <v>6.7823569943011433E-2</v>
      </c>
      <c r="P19" s="15">
        <f>D19/'1'!D19</f>
        <v>7.2557869118737781E-2</v>
      </c>
      <c r="Q19" s="15">
        <f>E19/'1'!E19</f>
        <v>7.7274039858268348E-2</v>
      </c>
    </row>
    <row r="20" spans="1:17" ht="20.100000000000001" customHeight="1">
      <c r="A20" s="102" t="s">
        <v>12</v>
      </c>
      <c r="B20" s="1">
        <v>640305</v>
      </c>
      <c r="C20" s="1">
        <v>654915</v>
      </c>
      <c r="D20" s="1">
        <v>773593</v>
      </c>
      <c r="E20" s="1">
        <v>846927</v>
      </c>
      <c r="F20" s="1"/>
      <c r="G20" s="17">
        <f t="shared" si="0"/>
        <v>9.4796617859778984E-2</v>
      </c>
      <c r="I20" s="15">
        <f t="shared" si="1"/>
        <v>8.3567940805699334E-2</v>
      </c>
      <c r="J20" s="15">
        <f t="shared" si="2"/>
        <v>7.1711230122187705E-2</v>
      </c>
      <c r="K20" s="15">
        <f t="shared" si="3"/>
        <v>7.3433821630898677E-2</v>
      </c>
      <c r="L20" s="15">
        <f t="shared" si="4"/>
        <v>8.1202401535519234E-2</v>
      </c>
      <c r="N20" s="15">
        <f>B20/'1'!B20</f>
        <v>8.5840698710750604E-2</v>
      </c>
      <c r="O20" s="15">
        <f>C20/'1'!C20</f>
        <v>9.0883859637680198E-2</v>
      </c>
      <c r="P20" s="15">
        <f>D20/'1'!D20</f>
        <v>0.10125317646104119</v>
      </c>
      <c r="Q20" s="15">
        <f>E20/'1'!E20</f>
        <v>0.11033739445553052</v>
      </c>
    </row>
    <row r="21" spans="1:17" ht="20.100000000000001" customHeight="1">
      <c r="A21" s="103" t="s">
        <v>13</v>
      </c>
      <c r="B21" s="7">
        <f>SUM(B8:B20)</f>
        <v>7662089</v>
      </c>
      <c r="C21" s="7">
        <f>SUM(C8:C20)</f>
        <v>9132670</v>
      </c>
      <c r="D21" s="7">
        <f t="shared" ref="D21:E21" si="5">SUM(D8:D20)</f>
        <v>10534560</v>
      </c>
      <c r="E21" s="7">
        <f t="shared" si="5"/>
        <v>10429827</v>
      </c>
      <c r="F21" s="1"/>
      <c r="G21" s="16">
        <f>(E21-D21)/D21</f>
        <v>-9.9418485442201669E-3</v>
      </c>
      <c r="I21" s="11">
        <f>SUM(I8:I20)</f>
        <v>1</v>
      </c>
      <c r="J21" s="11">
        <f>SUM(J8:J20)</f>
        <v>1</v>
      </c>
      <c r="K21" s="11">
        <f>SUM(K8:K20)</f>
        <v>0.99999999999999978</v>
      </c>
      <c r="L21" s="11">
        <f>SUM(L8:L20)</f>
        <v>1</v>
      </c>
      <c r="N21" s="11">
        <f>B21/'1'!B21</f>
        <v>9.2007428426809409E-2</v>
      </c>
      <c r="O21" s="11">
        <f>C21/'1'!C21</f>
        <v>0.10433984673770076</v>
      </c>
      <c r="P21" s="11">
        <f>D21/'1'!D21</f>
        <v>0.11416372236225758</v>
      </c>
      <c r="Q21" s="11">
        <f>E21/'1'!E21</f>
        <v>0.11953959461170294</v>
      </c>
    </row>
    <row r="22" spans="1:17" ht="22.5" customHeight="1">
      <c r="A22" s="4" t="s">
        <v>23</v>
      </c>
    </row>
    <row r="23" spans="1:17">
      <c r="A23" s="4"/>
    </row>
    <row r="24" spans="1:17">
      <c r="A24" s="3" t="s">
        <v>17</v>
      </c>
      <c r="E24" s="1"/>
      <c r="F24" s="1"/>
    </row>
    <row r="26" spans="1:17" ht="20.100000000000001" customHeight="1">
      <c r="A26" s="127" t="s">
        <v>16</v>
      </c>
      <c r="B26" s="118" t="str">
        <f>B6</f>
        <v>IVDP</v>
      </c>
      <c r="C26" s="118"/>
      <c r="D26" s="118"/>
      <c r="E26" s="118"/>
      <c r="F26" s="3"/>
      <c r="G26" s="119" t="s">
        <v>95</v>
      </c>
      <c r="I26" s="118" t="s">
        <v>19</v>
      </c>
      <c r="J26" s="118"/>
      <c r="K26" s="118"/>
      <c r="L26" s="118"/>
      <c r="N26" s="118" t="str">
        <f>N6</f>
        <v>IVDP/ TOTAL*</v>
      </c>
      <c r="O26" s="118"/>
      <c r="P26" s="118"/>
      <c r="Q26" s="118"/>
    </row>
    <row r="27" spans="1:17" ht="20.100000000000001" customHeight="1">
      <c r="A27" s="127"/>
      <c r="B27" s="114">
        <v>2019</v>
      </c>
      <c r="C27" s="5">
        <v>2020</v>
      </c>
      <c r="D27" s="24">
        <v>2021</v>
      </c>
      <c r="E27" s="8">
        <v>2022</v>
      </c>
      <c r="F27" s="9"/>
      <c r="G27" s="120"/>
      <c r="I27" s="109">
        <v>2019</v>
      </c>
      <c r="J27" s="5">
        <v>2020</v>
      </c>
      <c r="K27" s="24">
        <v>2021</v>
      </c>
      <c r="L27" s="8">
        <v>2022</v>
      </c>
      <c r="N27" s="109">
        <v>2019</v>
      </c>
      <c r="O27" s="5">
        <v>2020</v>
      </c>
      <c r="P27" s="24">
        <v>2021</v>
      </c>
      <c r="Q27" s="8">
        <v>2022</v>
      </c>
    </row>
    <row r="28" spans="1:17" ht="20.100000000000001" customHeight="1">
      <c r="A28" s="102" t="s">
        <v>0</v>
      </c>
      <c r="B28" s="1">
        <v>6375711</v>
      </c>
      <c r="C28" s="1">
        <v>7073178</v>
      </c>
      <c r="D28" s="1">
        <v>7986019</v>
      </c>
      <c r="E28" s="1">
        <v>8036284</v>
      </c>
      <c r="F28" s="1"/>
      <c r="G28" s="17">
        <f>(E28-D28)/D28</f>
        <v>6.2941247698008228E-3</v>
      </c>
      <c r="I28" s="15">
        <f>B28/$B$41</f>
        <v>0.13870104757974844</v>
      </c>
      <c r="J28" s="15">
        <f>C28/$C$41</f>
        <v>0.12863446179453489</v>
      </c>
      <c r="K28" s="15">
        <f>D28/$D$41</f>
        <v>0.12114848735490262</v>
      </c>
      <c r="L28" s="15">
        <f>E28/$E$41</f>
        <v>0.11862780409921635</v>
      </c>
      <c r="N28" s="15">
        <f>B28/'1'!B28</f>
        <v>0.21270542133162432</v>
      </c>
      <c r="O28" s="15">
        <f>C28/'1'!C28</f>
        <v>0.23159211528747151</v>
      </c>
      <c r="P28" s="15">
        <f>D28/'1'!D28</f>
        <v>0.24586223706026061</v>
      </c>
      <c r="Q28" s="15">
        <f>E28/'1'!E28</f>
        <v>0.24934426110994051</v>
      </c>
    </row>
    <row r="29" spans="1:17" ht="20.100000000000001" customHeight="1">
      <c r="A29" s="102" t="s">
        <v>1</v>
      </c>
      <c r="B29" s="1">
        <v>7560341</v>
      </c>
      <c r="C29" s="1">
        <v>9619529</v>
      </c>
      <c r="D29" s="1">
        <v>11191832</v>
      </c>
      <c r="E29" s="1">
        <v>11131208</v>
      </c>
      <c r="F29" s="1"/>
      <c r="G29" s="17">
        <f t="shared" ref="G29:G41" si="6">(E29-D29)/D29</f>
        <v>-5.4168075432154449E-3</v>
      </c>
      <c r="I29" s="15">
        <f t="shared" ref="I29:I40" si="7">B29/$B$41</f>
        <v>0.16447220031775639</v>
      </c>
      <c r="J29" s="15">
        <f t="shared" ref="J29:J40" si="8">C29/$C$41</f>
        <v>0.17494299388929846</v>
      </c>
      <c r="K29" s="15">
        <f t="shared" ref="K29:K40" si="9">D29/$D$41</f>
        <v>0.16978090304195301</v>
      </c>
      <c r="L29" s="15">
        <f t="shared" ref="L29:L40" si="10">E29/$E$41</f>
        <v>0.16431360091450598</v>
      </c>
      <c r="N29" s="15">
        <f>B29/'1'!B29</f>
        <v>0.14800367126515779</v>
      </c>
      <c r="O29" s="15">
        <f>C29/'1'!C29</f>
        <v>0.1684829327189839</v>
      </c>
      <c r="P29" s="15">
        <f>D29/'1'!D29</f>
        <v>0.17719496632714712</v>
      </c>
      <c r="Q29" s="15">
        <f>E29/'1'!E29</f>
        <v>0.1814655043962054</v>
      </c>
    </row>
    <row r="30" spans="1:17" ht="20.100000000000001" customHeight="1">
      <c r="A30" s="102" t="s">
        <v>2</v>
      </c>
      <c r="B30" s="1">
        <v>2562070</v>
      </c>
      <c r="C30" s="1">
        <v>2935876</v>
      </c>
      <c r="D30" s="1">
        <v>3489007</v>
      </c>
      <c r="E30" s="1">
        <v>3585816</v>
      </c>
      <c r="F30" s="1"/>
      <c r="G30" s="17">
        <f t="shared" si="6"/>
        <v>2.7746863219248342E-2</v>
      </c>
      <c r="I30" s="15">
        <f t="shared" si="7"/>
        <v>5.5736810055011292E-2</v>
      </c>
      <c r="J30" s="15">
        <f t="shared" si="8"/>
        <v>5.3392524428975477E-2</v>
      </c>
      <c r="K30" s="15">
        <f t="shared" si="9"/>
        <v>5.2928489203527655E-2</v>
      </c>
      <c r="L30" s="15">
        <f t="shared" si="10"/>
        <v>5.2932111157823133E-2</v>
      </c>
      <c r="N30" s="15">
        <f>B30/'1'!B30</f>
        <v>0.23969016635745732</v>
      </c>
      <c r="O30" s="15">
        <f>C30/'1'!C30</f>
        <v>0.25851638786633435</v>
      </c>
      <c r="P30" s="15">
        <f>D30/'1'!D30</f>
        <v>0.27722848666763289</v>
      </c>
      <c r="Q30" s="15">
        <f>E30/'1'!E30</f>
        <v>0.2791145807022295</v>
      </c>
    </row>
    <row r="31" spans="1:17" ht="20.100000000000001" customHeight="1">
      <c r="A31" s="102" t="s">
        <v>3</v>
      </c>
      <c r="B31" s="1">
        <v>8119911</v>
      </c>
      <c r="C31" s="1">
        <v>9989779</v>
      </c>
      <c r="D31" s="1">
        <v>11978855</v>
      </c>
      <c r="E31" s="1">
        <v>12159336</v>
      </c>
      <c r="F31" s="1"/>
      <c r="G31" s="17">
        <f t="shared" si="6"/>
        <v>1.5066631994460239E-2</v>
      </c>
      <c r="I31" s="15">
        <f t="shared" si="7"/>
        <v>0.17664542228377711</v>
      </c>
      <c r="J31" s="15">
        <f t="shared" si="8"/>
        <v>0.1816764465861522</v>
      </c>
      <c r="K31" s="15">
        <f t="shared" si="9"/>
        <v>0.18172009902477218</v>
      </c>
      <c r="L31" s="15">
        <f t="shared" si="10"/>
        <v>0.17949033769644637</v>
      </c>
      <c r="N31" s="15">
        <f>B31/'1'!B31</f>
        <v>0.17584495346630261</v>
      </c>
      <c r="O31" s="15">
        <f>C31/'1'!C31</f>
        <v>0.19788859097314096</v>
      </c>
      <c r="P31" s="15">
        <f>D31/'1'!D31</f>
        <v>0.21622397645525426</v>
      </c>
      <c r="Q31" s="15">
        <f>E31/'1'!E31</f>
        <v>0.22081116505460871</v>
      </c>
    </row>
    <row r="32" spans="1:17" ht="20.100000000000001" customHeight="1">
      <c r="A32" s="102" t="s">
        <v>4</v>
      </c>
      <c r="B32" s="1">
        <v>4905957</v>
      </c>
      <c r="C32" s="1">
        <v>5743690</v>
      </c>
      <c r="D32" s="1">
        <v>7133839</v>
      </c>
      <c r="E32" s="1">
        <v>7616975</v>
      </c>
      <c r="F32" s="1"/>
      <c r="G32" s="17">
        <f t="shared" si="6"/>
        <v>6.7724544946977355E-2</v>
      </c>
      <c r="I32" s="15">
        <f t="shared" si="7"/>
        <v>0.10672713604509364</v>
      </c>
      <c r="J32" s="15">
        <f t="shared" si="8"/>
        <v>0.10445608351219948</v>
      </c>
      <c r="K32" s="15">
        <f t="shared" si="9"/>
        <v>0.10822085495707075</v>
      </c>
      <c r="L32" s="15">
        <f t="shared" si="10"/>
        <v>0.11243816397337729</v>
      </c>
      <c r="N32" s="15">
        <f>B32/'1'!B32</f>
        <v>0.13952735759858401</v>
      </c>
      <c r="O32" s="15">
        <f>C32/'1'!C32</f>
        <v>0.15631701375280227</v>
      </c>
      <c r="P32" s="15">
        <f>D32/'1'!D32</f>
        <v>0.17482513232446287</v>
      </c>
      <c r="Q32" s="15">
        <f>E32/'1'!E32</f>
        <v>0.18250170672121466</v>
      </c>
    </row>
    <row r="33" spans="1:17" ht="20.100000000000001" customHeight="1">
      <c r="A33" s="102" t="s">
        <v>5</v>
      </c>
      <c r="B33" s="1">
        <v>2808153</v>
      </c>
      <c r="C33" s="1">
        <v>3677790</v>
      </c>
      <c r="D33" s="1">
        <v>4321874</v>
      </c>
      <c r="E33" s="1">
        <v>4431659</v>
      </c>
      <c r="F33" s="1"/>
      <c r="G33" s="17">
        <f t="shared" si="6"/>
        <v>2.540217507497905E-2</v>
      </c>
      <c r="I33" s="15">
        <f t="shared" si="7"/>
        <v>6.1090247482078995E-2</v>
      </c>
      <c r="J33" s="15">
        <f t="shared" si="8"/>
        <v>6.6885145155872294E-2</v>
      </c>
      <c r="K33" s="15">
        <f t="shared" si="9"/>
        <v>6.5563141990832033E-2</v>
      </c>
      <c r="L33" s="15">
        <f t="shared" si="10"/>
        <v>6.5418043424862654E-2</v>
      </c>
      <c r="N33" s="15">
        <f>B33/'1'!B33</f>
        <v>0.12567164432924177</v>
      </c>
      <c r="O33" s="15">
        <f>C33/'1'!C33</f>
        <v>0.15301713727531813</v>
      </c>
      <c r="P33" s="15">
        <f>D33/'1'!D33</f>
        <v>0.16802006067170563</v>
      </c>
      <c r="Q33" s="15">
        <f>E33/'1'!E33</f>
        <v>0.17481792999959764</v>
      </c>
    </row>
    <row r="34" spans="1:17" ht="20.100000000000001" customHeight="1">
      <c r="A34" s="102" t="s">
        <v>6</v>
      </c>
      <c r="B34" s="1">
        <v>1435878</v>
      </c>
      <c r="C34" s="1">
        <v>1814891</v>
      </c>
      <c r="D34" s="1">
        <v>2131426</v>
      </c>
      <c r="E34" s="1">
        <v>2053670</v>
      </c>
      <c r="F34" s="1"/>
      <c r="G34" s="17">
        <f t="shared" si="6"/>
        <v>-3.6480741062556242E-2</v>
      </c>
      <c r="I34" s="15">
        <f t="shared" si="7"/>
        <v>3.1236952678174095E-2</v>
      </c>
      <c r="J34" s="15">
        <f t="shared" si="8"/>
        <v>3.3006030245632902E-2</v>
      </c>
      <c r="K34" s="15">
        <f t="shared" si="9"/>
        <v>3.2333886985356615E-2</v>
      </c>
      <c r="L34" s="15">
        <f t="shared" si="10"/>
        <v>3.0315300261219938E-2</v>
      </c>
      <c r="N34" s="15">
        <f>B34/'1'!B34</f>
        <v>0.15624905124501137</v>
      </c>
      <c r="O34" s="15">
        <f>C34/'1'!C34</f>
        <v>0.17897461405726386</v>
      </c>
      <c r="P34" s="15">
        <f>D34/'1'!D34</f>
        <v>0.19133625567756077</v>
      </c>
      <c r="Q34" s="15">
        <f>E34/'1'!E34</f>
        <v>0.19062648312717023</v>
      </c>
    </row>
    <row r="35" spans="1:17" ht="20.100000000000001" customHeight="1">
      <c r="A35" s="102" t="s">
        <v>7</v>
      </c>
      <c r="B35" s="1">
        <v>1612422</v>
      </c>
      <c r="C35" s="1">
        <v>1968027</v>
      </c>
      <c r="D35" s="1">
        <v>2527825</v>
      </c>
      <c r="E35" s="1">
        <v>2622135</v>
      </c>
      <c r="F35" s="1"/>
      <c r="G35" s="17">
        <f t="shared" si="6"/>
        <v>3.7308753572735456E-2</v>
      </c>
      <c r="I35" s="15">
        <f t="shared" si="7"/>
        <v>3.5077596920662361E-2</v>
      </c>
      <c r="J35" s="15">
        <f t="shared" si="8"/>
        <v>3.5790997192791288E-2</v>
      </c>
      <c r="K35" s="15">
        <f t="shared" si="9"/>
        <v>3.8347288561160035E-2</v>
      </c>
      <c r="L35" s="15">
        <f t="shared" si="10"/>
        <v>3.8706710352906723E-2</v>
      </c>
      <c r="N35" s="15">
        <f>B35/'1'!B35</f>
        <v>0.12861579419328831</v>
      </c>
      <c r="O35" s="15">
        <f>C35/'1'!C35</f>
        <v>0.14439116261904955</v>
      </c>
      <c r="P35" s="15">
        <f>D35/'1'!D35</f>
        <v>0.15894585695416774</v>
      </c>
      <c r="Q35" s="15">
        <f>E35/'1'!E35</f>
        <v>0.16450131471941831</v>
      </c>
    </row>
    <row r="36" spans="1:17" ht="20.100000000000001" customHeight="1">
      <c r="A36" s="102" t="s">
        <v>8</v>
      </c>
      <c r="B36" s="1">
        <v>2860281</v>
      </c>
      <c r="C36" s="1">
        <v>3271520</v>
      </c>
      <c r="D36" s="1">
        <v>4351933</v>
      </c>
      <c r="E36" s="1">
        <v>4531634</v>
      </c>
      <c r="F36" s="1"/>
      <c r="G36" s="17">
        <f t="shared" si="6"/>
        <v>4.129222577645382E-2</v>
      </c>
      <c r="I36" s="15">
        <f t="shared" si="7"/>
        <v>6.2224271312242743E-2</v>
      </c>
      <c r="J36" s="15">
        <f t="shared" si="8"/>
        <v>5.9496624353304384E-2</v>
      </c>
      <c r="K36" s="15">
        <f t="shared" si="9"/>
        <v>6.6019139200630933E-2</v>
      </c>
      <c r="L36" s="15">
        <f t="shared" si="10"/>
        <v>6.6893826848497165E-2</v>
      </c>
      <c r="N36" s="15">
        <f>B36/'1'!B36</f>
        <v>0.17328708759377257</v>
      </c>
      <c r="O36" s="15">
        <f>C36/'1'!C36</f>
        <v>0.19422941206050706</v>
      </c>
      <c r="P36" s="15">
        <f>D36/'1'!D36</f>
        <v>0.213380266600978</v>
      </c>
      <c r="Q36" s="15">
        <f>E36/'1'!E36</f>
        <v>0.22104168796616638</v>
      </c>
    </row>
    <row r="37" spans="1:17" ht="20.100000000000001" customHeight="1">
      <c r="A37" s="102" t="s">
        <v>9</v>
      </c>
      <c r="B37" s="1">
        <v>780197</v>
      </c>
      <c r="C37" s="1">
        <v>1076299</v>
      </c>
      <c r="D37" s="1">
        <v>1372388</v>
      </c>
      <c r="E37" s="1">
        <v>1354209</v>
      </c>
      <c r="F37" s="1"/>
      <c r="G37" s="17">
        <f t="shared" si="6"/>
        <v>-1.3246253974823447E-2</v>
      </c>
      <c r="I37" s="15">
        <f t="shared" si="7"/>
        <v>1.6972874275288985E-2</v>
      </c>
      <c r="J37" s="15">
        <f t="shared" si="8"/>
        <v>1.9573824184121496E-2</v>
      </c>
      <c r="K37" s="15">
        <f t="shared" si="9"/>
        <v>2.0819225481935381E-2</v>
      </c>
      <c r="L37" s="15">
        <f t="shared" si="10"/>
        <v>1.9990189490739212E-2</v>
      </c>
      <c r="N37" s="15">
        <f>B37/'1'!B37</f>
        <v>9.7016718225907822E-2</v>
      </c>
      <c r="O37" s="15">
        <f>C37/'1'!C37</f>
        <v>0.11441781709142049</v>
      </c>
      <c r="P37" s="15">
        <f>D37/'1'!D37</f>
        <v>0.12596518084156014</v>
      </c>
      <c r="Q37" s="15">
        <f>E37/'1'!E37</f>
        <v>0.13142174931065179</v>
      </c>
    </row>
    <row r="38" spans="1:17" ht="20.100000000000001" customHeight="1">
      <c r="A38" s="102" t="s">
        <v>10</v>
      </c>
      <c r="B38" s="1">
        <v>482010</v>
      </c>
      <c r="C38" s="1">
        <v>629124</v>
      </c>
      <c r="D38" s="1">
        <v>762028</v>
      </c>
      <c r="E38" s="1">
        <v>760487</v>
      </c>
      <c r="F38" s="1"/>
      <c r="G38" s="17">
        <f t="shared" si="6"/>
        <v>-2.0222354034234963E-3</v>
      </c>
      <c r="I38" s="15">
        <f t="shared" si="7"/>
        <v>1.0485935128476582E-2</v>
      </c>
      <c r="J38" s="15">
        <f t="shared" si="8"/>
        <v>1.14413955285764E-2</v>
      </c>
      <c r="K38" s="15">
        <f t="shared" si="9"/>
        <v>1.1560020020248103E-2</v>
      </c>
      <c r="L38" s="15">
        <f t="shared" si="10"/>
        <v>1.1225947571788247E-2</v>
      </c>
      <c r="N38" s="15">
        <f>B38/'1'!B38</f>
        <v>4.610566357108313E-2</v>
      </c>
      <c r="O38" s="15">
        <f>C38/'1'!C38</f>
        <v>5.3184673287712862E-2</v>
      </c>
      <c r="P38" s="15">
        <f>D38/'1'!D38</f>
        <v>5.7651599220809015E-2</v>
      </c>
      <c r="Q38" s="15">
        <f>E38/'1'!E38</f>
        <v>6.2140545932617253E-2</v>
      </c>
    </row>
    <row r="39" spans="1:17" ht="20.100000000000001" customHeight="1">
      <c r="A39" s="102" t="s">
        <v>11</v>
      </c>
      <c r="B39" s="1">
        <v>2269490</v>
      </c>
      <c r="C39" s="1">
        <v>2960903</v>
      </c>
      <c r="D39" s="1">
        <v>3488259</v>
      </c>
      <c r="E39" s="1">
        <v>3545543</v>
      </c>
      <c r="F39" s="1"/>
      <c r="G39" s="17">
        <f t="shared" si="6"/>
        <v>1.642194573281399E-2</v>
      </c>
      <c r="I39" s="15">
        <f t="shared" si="7"/>
        <v>4.9371848954848065E-2</v>
      </c>
      <c r="J39" s="15">
        <f t="shared" si="8"/>
        <v>5.3847671277440459E-2</v>
      </c>
      <c r="K39" s="15">
        <f t="shared" si="9"/>
        <v>5.2917141989284683E-2</v>
      </c>
      <c r="L39" s="15">
        <f t="shared" si="10"/>
        <v>5.2337620276902586E-2</v>
      </c>
      <c r="N39" s="15">
        <f>B39/'1'!B39</f>
        <v>9.1248269361092441E-2</v>
      </c>
      <c r="O39" s="15">
        <f>C39/'1'!C39</f>
        <v>0.10695723817177108</v>
      </c>
      <c r="P39" s="15">
        <f>D39/'1'!D39</f>
        <v>0.11323943382149713</v>
      </c>
      <c r="Q39" s="15">
        <f>E39/'1'!E39</f>
        <v>0.11852140696959598</v>
      </c>
    </row>
    <row r="40" spans="1:17" ht="20.100000000000001" customHeight="1">
      <c r="A40" s="102" t="s">
        <v>12</v>
      </c>
      <c r="B40" s="1">
        <v>4194867</v>
      </c>
      <c r="C40" s="1">
        <v>4226043</v>
      </c>
      <c r="D40" s="1">
        <v>5183978</v>
      </c>
      <c r="E40" s="1">
        <v>5914724</v>
      </c>
      <c r="F40" s="1"/>
      <c r="G40" s="17">
        <f t="shared" si="6"/>
        <v>0.14096240377563329</v>
      </c>
      <c r="I40" s="15">
        <f t="shared" si="7"/>
        <v>9.1257656966841294E-2</v>
      </c>
      <c r="J40" s="15">
        <f t="shared" si="8"/>
        <v>7.6855801851100261E-2</v>
      </c>
      <c r="K40" s="15">
        <f t="shared" si="9"/>
        <v>7.8641322188326049E-2</v>
      </c>
      <c r="L40" s="15">
        <f t="shared" si="10"/>
        <v>8.7310343931714371E-2</v>
      </c>
      <c r="N40" s="15">
        <f>B40/'1'!B40</f>
        <v>0.12897503594428383</v>
      </c>
      <c r="O40" s="15">
        <f>C40/'1'!C40</f>
        <v>0.13588215349479008</v>
      </c>
      <c r="P40" s="15">
        <f>D40/'1'!D40</f>
        <v>0.14974159211401508</v>
      </c>
      <c r="Q40" s="15">
        <f>E40/'1'!E40</f>
        <v>0.15915383362296287</v>
      </c>
    </row>
    <row r="41" spans="1:17" ht="20.100000000000001" customHeight="1">
      <c r="A41" s="103" t="s">
        <v>13</v>
      </c>
      <c r="B41" s="7">
        <f>SUM(B28:B40)</f>
        <v>45967288</v>
      </c>
      <c r="C41" s="7">
        <f>SUM(C28:C40)</f>
        <v>54986649</v>
      </c>
      <c r="D41" s="7">
        <f t="shared" ref="D41:E41" si="11">SUM(D28:D40)</f>
        <v>65919263</v>
      </c>
      <c r="E41" s="7">
        <f t="shared" si="11"/>
        <v>67743680</v>
      </c>
      <c r="F41" s="1"/>
      <c r="G41" s="16">
        <f t="shared" si="6"/>
        <v>2.7676538191878753E-2</v>
      </c>
      <c r="I41" s="11">
        <f>SUM(I28:I40)</f>
        <v>0.99999999999999989</v>
      </c>
      <c r="J41" s="11">
        <f>SUM(J28:J40)</f>
        <v>1</v>
      </c>
      <c r="K41" s="11">
        <f>SUM(K28:K40)</f>
        <v>1</v>
      </c>
      <c r="L41" s="11">
        <f>SUM(L28:L40)</f>
        <v>1.0000000000000002</v>
      </c>
      <c r="N41" s="11">
        <f>B41/'1'!B41</f>
        <v>0.14849543204558768</v>
      </c>
      <c r="O41" s="11">
        <f>C41/'1'!C41</f>
        <v>0.16617927044661646</v>
      </c>
      <c r="P41" s="11">
        <f>D41/'1'!D41</f>
        <v>0.17955223437589984</v>
      </c>
      <c r="Q41" s="11">
        <f>E41/'1'!E41</f>
        <v>0.18539293130118142</v>
      </c>
    </row>
    <row r="42" spans="1:17" ht="22.5" customHeight="1">
      <c r="A42" s="4" t="s">
        <v>23</v>
      </c>
    </row>
    <row r="44" spans="1:17">
      <c r="A44" t="s">
        <v>18</v>
      </c>
    </row>
    <row r="46" spans="1:17" ht="20.100000000000001" customHeight="1">
      <c r="A46" s="127" t="s">
        <v>16</v>
      </c>
      <c r="B46" s="118" t="str">
        <f>B6</f>
        <v>IVDP</v>
      </c>
      <c r="C46" s="118"/>
      <c r="D46" s="118"/>
      <c r="E46" s="118"/>
      <c r="F46" s="3"/>
      <c r="G46" s="119" t="s">
        <v>95</v>
      </c>
    </row>
    <row r="47" spans="1:17" ht="20.100000000000001" customHeight="1">
      <c r="A47" s="127"/>
      <c r="B47" s="5">
        <v>2019</v>
      </c>
      <c r="C47" s="5">
        <v>2020</v>
      </c>
      <c r="D47" s="24">
        <v>2021</v>
      </c>
      <c r="E47" s="8">
        <v>2022</v>
      </c>
      <c r="F47" s="9"/>
      <c r="G47" s="120"/>
    </row>
    <row r="48" spans="1:17" ht="20.100000000000001" customHeight="1">
      <c r="A48" s="102" t="s">
        <v>0</v>
      </c>
      <c r="B48" s="104">
        <f t="shared" ref="B48:C61" si="12">B28/B8</f>
        <v>7.3799357583123539</v>
      </c>
      <c r="C48" s="104">
        <f t="shared" si="12"/>
        <v>7.1915436163820319</v>
      </c>
      <c r="D48" s="104">
        <f t="shared" ref="D48" si="13">D28/D8</f>
        <v>7.5333263528071148</v>
      </c>
      <c r="E48" s="104">
        <f t="shared" ref="D48:E48" si="14">E28/E8</f>
        <v>8.0308471165021285</v>
      </c>
      <c r="F48" s="12"/>
      <c r="G48" s="17">
        <f>(E48-D48)/D48</f>
        <v>6.6042640447884535E-2</v>
      </c>
    </row>
    <row r="49" spans="1:7" ht="20.100000000000001" customHeight="1">
      <c r="A49" s="102" t="s">
        <v>1</v>
      </c>
      <c r="B49" s="104">
        <f t="shared" si="12"/>
        <v>6.5358187343041525</v>
      </c>
      <c r="C49" s="104">
        <f t="shared" si="12"/>
        <v>6.5799662366906482</v>
      </c>
      <c r="D49" s="104">
        <f t="shared" ref="D49" si="15">D29/D9</f>
        <v>6.844692500998403</v>
      </c>
      <c r="E49" s="104">
        <f t="shared" ref="D49:E49" si="16">E29/E9</f>
        <v>7.121375242311605</v>
      </c>
      <c r="F49" s="12"/>
      <c r="G49" s="17">
        <f t="shared" ref="G49:G61" si="17">(E49-D49)/D49</f>
        <v>4.04229614804235E-2</v>
      </c>
    </row>
    <row r="50" spans="1:7" ht="20.100000000000001" customHeight="1">
      <c r="A50" s="102" t="s">
        <v>2</v>
      </c>
      <c r="B50" s="104">
        <f t="shared" si="12"/>
        <v>6.2205037936267074</v>
      </c>
      <c r="C50" s="104">
        <f t="shared" si="12"/>
        <v>6.075940041018467</v>
      </c>
      <c r="D50" s="104">
        <f t="shared" ref="D50" si="18">D30/D10</f>
        <v>6.1210863897768064</v>
      </c>
      <c r="E50" s="104">
        <f t="shared" ref="D50:E50" si="19">E30/E10</f>
        <v>6.2960857266768624</v>
      </c>
      <c r="F50" s="12"/>
      <c r="G50" s="17">
        <f t="shared" si="17"/>
        <v>2.8589587820935326E-2</v>
      </c>
    </row>
    <row r="51" spans="1:7" ht="20.100000000000001" customHeight="1">
      <c r="A51" s="102" t="s">
        <v>3</v>
      </c>
      <c r="B51" s="104">
        <f t="shared" si="12"/>
        <v>5.2767469668120173</v>
      </c>
      <c r="C51" s="104">
        <f t="shared" si="12"/>
        <v>5.4207930812002845</v>
      </c>
      <c r="D51" s="104">
        <f t="shared" ref="D51" si="20">D31/D11</f>
        <v>5.6206747049684846</v>
      </c>
      <c r="E51" s="104">
        <f t="shared" ref="D51:E51" si="21">E31/E11</f>
        <v>5.8658093884125604</v>
      </c>
      <c r="F51" s="12"/>
      <c r="G51" s="17">
        <f t="shared" si="17"/>
        <v>4.3613035144585942E-2</v>
      </c>
    </row>
    <row r="52" spans="1:7" ht="20.100000000000001" customHeight="1">
      <c r="A52" s="102" t="s">
        <v>4</v>
      </c>
      <c r="B52" s="104">
        <f t="shared" si="12"/>
        <v>5.5479552902807026</v>
      </c>
      <c r="C52" s="104">
        <f t="shared" si="12"/>
        <v>5.7029141637293357</v>
      </c>
      <c r="D52" s="104">
        <f t="shared" ref="D52" si="22">D32/D12</f>
        <v>5.9940218071703022</v>
      </c>
      <c r="E52" s="104">
        <f t="shared" ref="D52:E52" si="23">E32/E12</f>
        <v>6.1564695679303219</v>
      </c>
      <c r="F52" s="12"/>
      <c r="G52" s="17">
        <f t="shared" si="17"/>
        <v>2.7101629921615029E-2</v>
      </c>
    </row>
    <row r="53" spans="1:7" ht="20.100000000000001" customHeight="1">
      <c r="A53" s="102" t="s">
        <v>5</v>
      </c>
      <c r="B53" s="104">
        <f t="shared" si="12"/>
        <v>4.975501243807539</v>
      </c>
      <c r="C53" s="104">
        <f t="shared" si="12"/>
        <v>4.9800610153242442</v>
      </c>
      <c r="D53" s="104">
        <f t="shared" ref="D53" si="24">D33/D13</f>
        <v>5.250759632849185</v>
      </c>
      <c r="E53" s="104">
        <f t="shared" ref="D53:E53" si="25">E33/E13</f>
        <v>5.4772765755488511</v>
      </c>
      <c r="F53" s="12"/>
      <c r="G53" s="17">
        <f t="shared" si="17"/>
        <v>4.3139842334918056E-2</v>
      </c>
    </row>
    <row r="54" spans="1:7" ht="20.100000000000001" customHeight="1">
      <c r="A54" s="102" t="s">
        <v>6</v>
      </c>
      <c r="B54" s="104">
        <f t="shared" si="12"/>
        <v>5.9691705224299412</v>
      </c>
      <c r="C54" s="104">
        <f t="shared" si="12"/>
        <v>6.0593315972222221</v>
      </c>
      <c r="D54" s="104">
        <f t="shared" ref="D54" si="26">D34/D14</f>
        <v>6.3758835758835755</v>
      </c>
      <c r="E54" s="104">
        <f t="shared" ref="D54:E54" si="27">E34/E14</f>
        <v>6.6071158554437037</v>
      </c>
      <c r="F54" s="12"/>
      <c r="G54" s="17">
        <f t="shared" si="17"/>
        <v>3.6266703556939381E-2</v>
      </c>
    </row>
    <row r="55" spans="1:7" ht="20.100000000000001" customHeight="1">
      <c r="A55" s="102" t="s">
        <v>7</v>
      </c>
      <c r="B55" s="104">
        <f t="shared" si="12"/>
        <v>6.1793536370848132</v>
      </c>
      <c r="C55" s="104">
        <f t="shared" si="12"/>
        <v>6.2173483120510014</v>
      </c>
      <c r="D55" s="104">
        <f t="shared" ref="D55" si="28">D35/D15</f>
        <v>6.5301939043859694</v>
      </c>
      <c r="E55" s="104">
        <f t="shared" ref="D55:E55" si="29">E35/E15</f>
        <v>6.7824302198356472</v>
      </c>
      <c r="F55" s="12"/>
      <c r="G55" s="17">
        <f t="shared" si="17"/>
        <v>3.8626160132896617E-2</v>
      </c>
    </row>
    <row r="56" spans="1:7" ht="20.100000000000001" customHeight="1">
      <c r="A56" s="102" t="s">
        <v>8</v>
      </c>
      <c r="B56" s="104">
        <f t="shared" si="12"/>
        <v>5.4061204123368398</v>
      </c>
      <c r="C56" s="104">
        <f t="shared" si="12"/>
        <v>5.4197708187340856</v>
      </c>
      <c r="D56" s="104">
        <f t="shared" ref="D56" si="30">D36/D16</f>
        <v>5.6515307546961537</v>
      </c>
      <c r="E56" s="104">
        <f t="shared" ref="D56:E56" si="31">E36/E16</f>
        <v>5.7657164086813362</v>
      </c>
      <c r="F56" s="12"/>
      <c r="G56" s="17">
        <f t="shared" si="17"/>
        <v>2.0204376290494319E-2</v>
      </c>
    </row>
    <row r="57" spans="1:7" ht="20.100000000000001" customHeight="1">
      <c r="A57" s="102" t="s">
        <v>9</v>
      </c>
      <c r="B57" s="104">
        <f t="shared" si="12"/>
        <v>6.0597825242718448</v>
      </c>
      <c r="C57" s="104">
        <f t="shared" si="12"/>
        <v>6.2326940226769976</v>
      </c>
      <c r="D57" s="104">
        <f t="shared" ref="D57" si="32">D37/D17</f>
        <v>6.4331994243633073</v>
      </c>
      <c r="E57" s="104">
        <f t="shared" ref="D57:E57" si="33">E37/E17</f>
        <v>6.5899530891112237</v>
      </c>
      <c r="F57" s="12"/>
      <c r="G57" s="17">
        <f t="shared" si="17"/>
        <v>2.4366361806579671E-2</v>
      </c>
    </row>
    <row r="58" spans="1:7" ht="20.100000000000001" customHeight="1">
      <c r="A58" s="102" t="s">
        <v>10</v>
      </c>
      <c r="B58" s="104">
        <f t="shared" si="12"/>
        <v>6.4114978916984793</v>
      </c>
      <c r="C58" s="104">
        <f t="shared" si="12"/>
        <v>6.4278970921797409</v>
      </c>
      <c r="D58" s="104">
        <f t="shared" ref="D58" si="34">D38/D18</f>
        <v>6.6185608199070654</v>
      </c>
      <c r="E58" s="104">
        <f t="shared" ref="D58:E58" si="35">E38/E18</f>
        <v>6.7957660893964578</v>
      </c>
      <c r="F58" s="12"/>
      <c r="G58" s="17">
        <f t="shared" si="17"/>
        <v>2.6773988229646675E-2</v>
      </c>
    </row>
    <row r="59" spans="1:7" ht="20.100000000000001" customHeight="1">
      <c r="A59" s="102" t="s">
        <v>11</v>
      </c>
      <c r="B59" s="104">
        <f t="shared" si="12"/>
        <v>6.1797878249882912</v>
      </c>
      <c r="C59" s="104">
        <f t="shared" si="12"/>
        <v>6.2955876286906198</v>
      </c>
      <c r="D59" s="104">
        <f t="shared" ref="D59" si="36">D39/D19</f>
        <v>6.5643182027749498</v>
      </c>
      <c r="E59" s="104">
        <f t="shared" ref="D59:E59" si="37">E39/E19</f>
        <v>6.6950471791637476</v>
      </c>
      <c r="F59" s="12"/>
      <c r="G59" s="17">
        <f t="shared" si="17"/>
        <v>1.9915088262103808E-2</v>
      </c>
    </row>
    <row r="60" spans="1:7" ht="20.100000000000001" customHeight="1">
      <c r="A60" s="102" t="s">
        <v>12</v>
      </c>
      <c r="B60" s="104">
        <f t="shared" si="12"/>
        <v>6.55135755616464</v>
      </c>
      <c r="C60" s="104">
        <f t="shared" si="12"/>
        <v>6.4528114335448112</v>
      </c>
      <c r="D60" s="104">
        <f t="shared" ref="D60" si="38">D40/D20</f>
        <v>6.7011697365410496</v>
      </c>
      <c r="E60" s="104">
        <f t="shared" ref="D60:E60" si="39">E40/E20</f>
        <v>6.9837471234238606</v>
      </c>
      <c r="F60" s="12"/>
      <c r="G60" s="17">
        <f t="shared" si="17"/>
        <v>4.2168367313833964E-2</v>
      </c>
    </row>
    <row r="61" spans="1:7" ht="20.100000000000001" customHeight="1">
      <c r="A61" s="103" t="s">
        <v>13</v>
      </c>
      <c r="B61" s="105">
        <f t="shared" si="12"/>
        <v>5.9993153303231015</v>
      </c>
      <c r="C61" s="105">
        <f t="shared" si="12"/>
        <v>6.0208733043020279</v>
      </c>
      <c r="D61" s="105">
        <f t="shared" ref="D61" si="40">D41/D21</f>
        <v>6.2574291664768156</v>
      </c>
      <c r="E61" s="105">
        <f t="shared" ref="D61:E61" si="41">E41/E21</f>
        <v>6.495187312311125</v>
      </c>
      <c r="F61" s="12"/>
      <c r="G61" s="16">
        <f t="shared" si="17"/>
        <v>3.7996138591238238E-2</v>
      </c>
    </row>
  </sheetData>
  <mergeCells count="13">
    <mergeCell ref="I6:L6"/>
    <mergeCell ref="N6:Q6"/>
    <mergeCell ref="A26:A27"/>
    <mergeCell ref="B26:E26"/>
    <mergeCell ref="G26:G27"/>
    <mergeCell ref="I26:L26"/>
    <mergeCell ref="N26:Q26"/>
    <mergeCell ref="A46:A47"/>
    <mergeCell ref="B46:E46"/>
    <mergeCell ref="G46:G47"/>
    <mergeCell ref="A6:A7"/>
    <mergeCell ref="B6:E6"/>
    <mergeCell ref="G6:G7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E382DCE0-5202-44D2-9AEE-9864AD8D9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3" id="{124D7D3B-B782-46FC-B0EF-88E4C88B72C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G21</xm:sqref>
        </x14:conditionalFormatting>
        <x14:conditionalFormatting xmlns:xm="http://schemas.microsoft.com/office/excel/2006/main">
          <x14:cfRule type="iconSet" priority="5" id="{F62BF213-7C23-46A3-9DB0-F02D71D4DCA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573C0ED8-8B5C-45D9-8C2F-5C8616092C5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G41</xm:sqref>
        </x14:conditionalFormatting>
        <x14:conditionalFormatting xmlns:xm="http://schemas.microsoft.com/office/excel/2006/main">
          <x14:cfRule type="iconSet" priority="8" id="{98A57EE2-10D0-4A41-86C4-B1CC45EA3D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" id="{0C4DB8F5-D313-412F-AE15-1F0C65A2952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G61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AB51C-C1F7-487F-A759-5FBF34516F15}">
  <dimension ref="A2:Q61"/>
  <sheetViews>
    <sheetView topLeftCell="A20" workbookViewId="0">
      <selection activeCell="G36" sqref="G36"/>
    </sheetView>
  </sheetViews>
  <sheetFormatPr defaultRowHeight="15"/>
  <cols>
    <col min="1" max="1" width="45.5703125" bestFit="1" customWidth="1"/>
    <col min="2" max="5" width="10.7109375" customWidth="1"/>
    <col min="6" max="6" width="1.7109375" customWidth="1"/>
    <col min="7" max="7" width="10.7109375" customWidth="1"/>
    <col min="8" max="8" width="1.7109375" customWidth="1"/>
    <col min="13" max="13" width="2" customWidth="1"/>
  </cols>
  <sheetData>
    <row r="2" spans="1:17">
      <c r="A2" s="2" t="s">
        <v>74</v>
      </c>
    </row>
    <row r="4" spans="1:17">
      <c r="A4" s="2" t="s">
        <v>15</v>
      </c>
    </row>
    <row r="5" spans="1:17">
      <c r="A5" s="2"/>
    </row>
    <row r="6" spans="1:17" ht="19.5" customHeight="1">
      <c r="A6" s="127" t="s">
        <v>16</v>
      </c>
      <c r="B6" s="118" t="s">
        <v>29</v>
      </c>
      <c r="C6" s="118"/>
      <c r="D6" s="118"/>
      <c r="E6" s="118"/>
      <c r="F6" s="3"/>
      <c r="G6" s="119" t="s">
        <v>95</v>
      </c>
      <c r="I6" s="118" t="s">
        <v>19</v>
      </c>
      <c r="J6" s="118"/>
      <c r="K6" s="118"/>
      <c r="L6" s="118"/>
      <c r="N6" s="118" t="s">
        <v>30</v>
      </c>
      <c r="O6" s="118"/>
      <c r="P6" s="118"/>
      <c r="Q6" s="118"/>
    </row>
    <row r="7" spans="1:17" ht="20.100000000000001" customHeight="1">
      <c r="A7" s="127"/>
      <c r="B7" s="114">
        <v>2019</v>
      </c>
      <c r="C7" s="5">
        <v>2020</v>
      </c>
      <c r="D7" s="24">
        <v>2021</v>
      </c>
      <c r="E7" s="8">
        <v>2022</v>
      </c>
      <c r="F7" s="9"/>
      <c r="G7" s="120"/>
      <c r="I7" s="109">
        <v>2019</v>
      </c>
      <c r="J7" s="5">
        <v>2020</v>
      </c>
      <c r="K7" s="24">
        <v>2021</v>
      </c>
      <c r="L7" s="8">
        <v>2022</v>
      </c>
      <c r="N7" s="109">
        <v>2019</v>
      </c>
      <c r="O7" s="5">
        <v>2020</v>
      </c>
      <c r="P7" s="24">
        <v>2021</v>
      </c>
      <c r="Q7" s="8">
        <v>2022</v>
      </c>
    </row>
    <row r="8" spans="1:17" ht="20.100000000000001" customHeight="1">
      <c r="A8" s="102" t="s">
        <v>0</v>
      </c>
      <c r="B8" s="1">
        <v>1336</v>
      </c>
      <c r="C8" s="1">
        <v>798</v>
      </c>
      <c r="D8" s="1">
        <v>760</v>
      </c>
      <c r="E8" s="1">
        <v>917</v>
      </c>
      <c r="F8" s="1"/>
      <c r="G8" s="17">
        <f>(E8-D8)/D8</f>
        <v>0.20657894736842106</v>
      </c>
      <c r="I8" s="15">
        <f>B8/$B$21</f>
        <v>0.13390798837325849</v>
      </c>
      <c r="J8" s="15">
        <f>C8/$C$21</f>
        <v>8.6975476839237051E-2</v>
      </c>
      <c r="K8" s="15">
        <f>D8/$D$21</f>
        <v>6.7621674526203393E-2</v>
      </c>
      <c r="L8" s="15">
        <f>E8/$E$21</f>
        <v>9.9912835040313799E-2</v>
      </c>
      <c r="N8" s="130">
        <f>B8/'1'!B8</f>
        <v>2.1118372747182571E-4</v>
      </c>
      <c r="O8" s="130">
        <f>C8/'1'!C8</f>
        <v>1.2362028990042369E-4</v>
      </c>
      <c r="P8" s="130">
        <f>D8/'1'!D8</f>
        <v>1.1643699724304768E-4</v>
      </c>
      <c r="Q8" s="130">
        <f>E8/'1'!E8</f>
        <v>1.5173339268089077E-4</v>
      </c>
    </row>
    <row r="9" spans="1:17" ht="20.100000000000001" customHeight="1">
      <c r="A9" s="102" t="s">
        <v>1</v>
      </c>
      <c r="B9" s="1">
        <v>1118</v>
      </c>
      <c r="C9" s="1">
        <v>2273</v>
      </c>
      <c r="D9" s="1">
        <v>2203</v>
      </c>
      <c r="E9" s="1">
        <v>1560</v>
      </c>
      <c r="F9" s="1"/>
      <c r="G9" s="17">
        <f t="shared" ref="G9:G21" si="0">(E9-D9)/D9</f>
        <v>-0.29187471629596007</v>
      </c>
      <c r="I9" s="15">
        <f t="shared" ref="I9:I20" si="1">B9/$B$21</f>
        <v>0.11205773278540644</v>
      </c>
      <c r="J9" s="15">
        <f t="shared" ref="J9:J20" si="2">C9/$C$21</f>
        <v>0.2477384196185286</v>
      </c>
      <c r="K9" s="15">
        <f t="shared" ref="K9:K20" si="3">D9/$D$21</f>
        <v>0.19601388023845537</v>
      </c>
      <c r="L9" s="15">
        <f t="shared" ref="L9:L20" si="4">E9/$E$21</f>
        <v>0.16997167138810199</v>
      </c>
      <c r="N9" s="130">
        <f>B9/'1'!B9</f>
        <v>8.7870609819674261E-5</v>
      </c>
      <c r="O9" s="130">
        <f>C9/'1'!C9</f>
        <v>1.6360744261988995E-4</v>
      </c>
      <c r="P9" s="130">
        <f>D9/'1'!D9</f>
        <v>1.5075518562254021E-4</v>
      </c>
      <c r="Q9" s="130">
        <f>E9/'1'!E9</f>
        <v>1.1486949536726171E-4</v>
      </c>
    </row>
    <row r="10" spans="1:17" ht="20.100000000000001" customHeight="1">
      <c r="A10" s="102" t="s">
        <v>2</v>
      </c>
      <c r="B10" s="1">
        <v>199</v>
      </c>
      <c r="C10" s="1">
        <v>125</v>
      </c>
      <c r="D10" s="1">
        <v>114</v>
      </c>
      <c r="E10" s="1">
        <v>93</v>
      </c>
      <c r="F10" s="1"/>
      <c r="G10" s="17">
        <f t="shared" si="0"/>
        <v>-0.18421052631578946</v>
      </c>
      <c r="I10" s="15">
        <f t="shared" si="1"/>
        <v>1.9945875513681467E-2</v>
      </c>
      <c r="J10" s="15">
        <f t="shared" si="2"/>
        <v>1.3623978201634877E-2</v>
      </c>
      <c r="K10" s="15">
        <f t="shared" si="3"/>
        <v>1.014325117893051E-2</v>
      </c>
      <c r="L10" s="15">
        <f t="shared" si="4"/>
        <v>1.0132926563521464E-2</v>
      </c>
      <c r="N10" s="130">
        <f>B10/'1'!B10</f>
        <v>7.2037607250965266E-5</v>
      </c>
      <c r="O10" s="130">
        <f>C10/'1'!C10</f>
        <v>4.2625120927468071E-5</v>
      </c>
      <c r="P10" s="130">
        <f>D10/'1'!D10</f>
        <v>3.6208683985851935E-5</v>
      </c>
      <c r="Q10" s="130">
        <f>E10/'1'!E10</f>
        <v>3.0553912872067811E-5</v>
      </c>
    </row>
    <row r="11" spans="1:17" ht="20.100000000000001" customHeight="1">
      <c r="A11" s="102" t="s">
        <v>3</v>
      </c>
      <c r="B11" s="1">
        <v>948</v>
      </c>
      <c r="C11" s="1">
        <v>1473</v>
      </c>
      <c r="D11" s="1">
        <v>1564</v>
      </c>
      <c r="E11" s="1">
        <v>1230</v>
      </c>
      <c r="F11" s="1"/>
      <c r="G11" s="17">
        <f t="shared" si="0"/>
        <v>-0.21355498721227623</v>
      </c>
      <c r="I11" s="15">
        <f t="shared" si="1"/>
        <v>9.5018542648090606E-2</v>
      </c>
      <c r="J11" s="15">
        <f t="shared" si="2"/>
        <v>0.16054495912806541</v>
      </c>
      <c r="K11" s="15">
        <f t="shared" si="3"/>
        <v>0.13915828810392383</v>
      </c>
      <c r="L11" s="15">
        <f t="shared" si="4"/>
        <v>0.13401612551754194</v>
      </c>
      <c r="N11" s="130">
        <f>B11/'1'!B11</f>
        <v>6.9959511301818835E-5</v>
      </c>
      <c r="O11" s="130">
        <f>C11/'1'!C11</f>
        <v>1.0148655409949872E-4</v>
      </c>
      <c r="P11" s="130">
        <f>D11/'1'!D11</f>
        <v>1.0258273684707629E-4</v>
      </c>
      <c r="Q11" s="130">
        <f>E11/'1'!E11</f>
        <v>8.4464435734307017E-5</v>
      </c>
    </row>
    <row r="12" spans="1:17" ht="20.100000000000001" customHeight="1">
      <c r="A12" s="102" t="s">
        <v>4</v>
      </c>
      <c r="B12" s="1">
        <v>156</v>
      </c>
      <c r="C12" s="1">
        <v>146</v>
      </c>
      <c r="D12" s="1">
        <v>127</v>
      </c>
      <c r="E12" s="1">
        <v>355</v>
      </c>
      <c r="F12" s="1"/>
      <c r="G12" s="17">
        <f t="shared" si="0"/>
        <v>1.795275590551181</v>
      </c>
      <c r="I12" s="15">
        <f t="shared" si="1"/>
        <v>1.5635962714242758E-2</v>
      </c>
      <c r="J12" s="15">
        <f t="shared" si="2"/>
        <v>1.5912806539509536E-2</v>
      </c>
      <c r="K12" s="15">
        <f t="shared" si="3"/>
        <v>1.1299937716878726E-2</v>
      </c>
      <c r="L12" s="15">
        <f t="shared" si="4"/>
        <v>3.8679450860753979E-2</v>
      </c>
      <c r="N12" s="130">
        <f>B12/'1'!B12</f>
        <v>1.4158437453060469E-5</v>
      </c>
      <c r="O12" s="130">
        <f>C12/'1'!C12</f>
        <v>1.2968432437176161E-5</v>
      </c>
      <c r="P12" s="130">
        <f>D12/'1'!D12</f>
        <v>1.0834649345105165E-5</v>
      </c>
      <c r="Q12" s="130">
        <f>E12/'1'!E12</f>
        <v>3.1410450442670575E-5</v>
      </c>
    </row>
    <row r="13" spans="1:17" ht="20.100000000000001" customHeight="1">
      <c r="A13" s="102" t="s">
        <v>5</v>
      </c>
      <c r="B13" s="1">
        <v>95</v>
      </c>
      <c r="C13" s="1">
        <v>162</v>
      </c>
      <c r="D13" s="1">
        <v>167</v>
      </c>
      <c r="E13" s="1">
        <v>294</v>
      </c>
      <c r="F13" s="1"/>
      <c r="G13" s="17">
        <f t="shared" si="0"/>
        <v>0.76047904191616766</v>
      </c>
      <c r="I13" s="15">
        <f t="shared" si="1"/>
        <v>9.521900370852961E-3</v>
      </c>
      <c r="J13" s="15">
        <f t="shared" si="2"/>
        <v>1.7656675749318802E-2</v>
      </c>
      <c r="K13" s="15">
        <f t="shared" si="3"/>
        <v>1.4858973218257852E-2</v>
      </c>
      <c r="L13" s="15">
        <f t="shared" si="4"/>
        <v>3.2033122684680761E-2</v>
      </c>
      <c r="N13" s="130">
        <f>B13/'1'!B13</f>
        <v>1.3022045225974292E-5</v>
      </c>
      <c r="O13" s="130">
        <f>C13/'1'!C13</f>
        <v>2.1244268965034295E-5</v>
      </c>
      <c r="P13" s="130">
        <f>D13/'1'!D13</f>
        <v>2.168154254178306E-5</v>
      </c>
      <c r="Q13" s="130">
        <f>E13/'1'!E13</f>
        <v>4.1192705360347904E-5</v>
      </c>
    </row>
    <row r="14" spans="1:17" ht="20.100000000000001" customHeight="1">
      <c r="A14" s="102" t="s">
        <v>6</v>
      </c>
      <c r="B14" s="1">
        <v>401</v>
      </c>
      <c r="C14" s="1">
        <v>377</v>
      </c>
      <c r="D14" s="1">
        <v>397</v>
      </c>
      <c r="E14" s="1">
        <v>337</v>
      </c>
      <c r="F14" s="1"/>
      <c r="G14" s="17">
        <f t="shared" si="0"/>
        <v>-0.15113350125944586</v>
      </c>
      <c r="I14" s="15">
        <f t="shared" si="1"/>
        <v>4.0192442618021448E-2</v>
      </c>
      <c r="J14" s="15">
        <f t="shared" si="2"/>
        <v>4.1089918256130793E-2</v>
      </c>
      <c r="K14" s="15">
        <f t="shared" si="3"/>
        <v>3.5323427351187826E-2</v>
      </c>
      <c r="L14" s="15">
        <f t="shared" si="4"/>
        <v>3.671823926781434E-2</v>
      </c>
      <c r="N14" s="130">
        <f>B14/'1'!B14</f>
        <v>1.6102775058287228E-4</v>
      </c>
      <c r="O14" s="130">
        <f>C14/'1'!C14</f>
        <v>1.4243900153660324E-4</v>
      </c>
      <c r="P14" s="130">
        <f>D14/'1'!D14</f>
        <v>1.4404453842614833E-4</v>
      </c>
      <c r="Q14" s="130">
        <f>E14/'1'!E14</f>
        <v>1.3171280979380496E-4</v>
      </c>
    </row>
    <row r="15" spans="1:17" ht="20.100000000000001" customHeight="1">
      <c r="A15" s="102" t="s">
        <v>7</v>
      </c>
      <c r="B15" s="1">
        <v>410</v>
      </c>
      <c r="C15" s="1">
        <v>184</v>
      </c>
      <c r="D15" s="1">
        <v>195</v>
      </c>
      <c r="E15" s="1">
        <v>194</v>
      </c>
      <c r="F15" s="1"/>
      <c r="G15" s="17">
        <f t="shared" si="0"/>
        <v>-5.1282051282051282E-3</v>
      </c>
      <c r="I15" s="15">
        <f t="shared" si="1"/>
        <v>4.109451738999699E-2</v>
      </c>
      <c r="J15" s="15">
        <f t="shared" si="2"/>
        <v>2.0054495912806541E-2</v>
      </c>
      <c r="K15" s="15">
        <f t="shared" si="3"/>
        <v>1.7350298069223242E-2</v>
      </c>
      <c r="L15" s="15">
        <f t="shared" si="4"/>
        <v>2.113750272390499E-2</v>
      </c>
      <c r="N15" s="130">
        <f>B15/'1'!B15</f>
        <v>1.2235358155791322E-4</v>
      </c>
      <c r="O15" s="130">
        <f>C15/'1'!C15</f>
        <v>5.1070226557517007E-5</v>
      </c>
      <c r="P15" s="130">
        <f>D15/'1'!D15</f>
        <v>4.9177475203203847E-5</v>
      </c>
      <c r="Q15" s="130">
        <f>E15/'1'!E15</f>
        <v>5.1314131091734592E-5</v>
      </c>
    </row>
    <row r="16" spans="1:17" ht="20.100000000000001" customHeight="1">
      <c r="A16" s="102" t="s">
        <v>8</v>
      </c>
      <c r="B16" s="1">
        <v>3271</v>
      </c>
      <c r="C16" s="1">
        <v>2240</v>
      </c>
      <c r="D16" s="1">
        <v>4096</v>
      </c>
      <c r="E16" s="1">
        <v>2889</v>
      </c>
      <c r="F16" s="1"/>
      <c r="G16" s="17">
        <f t="shared" si="0"/>
        <v>-0.294677734375</v>
      </c>
      <c r="I16" s="15">
        <f t="shared" si="1"/>
        <v>0.32785406434800041</v>
      </c>
      <c r="J16" s="15">
        <f t="shared" si="2"/>
        <v>0.244141689373297</v>
      </c>
      <c r="K16" s="15">
        <f t="shared" si="3"/>
        <v>0.36444523534122253</v>
      </c>
      <c r="L16" s="15">
        <f t="shared" si="4"/>
        <v>0.31477446066681192</v>
      </c>
      <c r="N16" s="130">
        <f>B16/'1'!B16</f>
        <v>6.9628840602107471E-4</v>
      </c>
      <c r="O16" s="130">
        <f>C16/'1'!C16</f>
        <v>4.7801137026867442E-4</v>
      </c>
      <c r="P16" s="130">
        <f>D16/'1'!D16</f>
        <v>7.6009346031991097E-4</v>
      </c>
      <c r="Q16" s="130">
        <f>E16/'1'!E16</f>
        <v>5.5939999171259272E-4</v>
      </c>
    </row>
    <row r="17" spans="1:17" ht="20.100000000000001" customHeight="1">
      <c r="A17" s="102" t="s">
        <v>9</v>
      </c>
      <c r="B17" s="1">
        <v>7</v>
      </c>
      <c r="C17" s="1">
        <v>2</v>
      </c>
      <c r="D17" s="1">
        <v>29</v>
      </c>
      <c r="E17" s="1">
        <v>61</v>
      </c>
      <c r="F17" s="1"/>
      <c r="G17" s="17">
        <f t="shared" si="0"/>
        <v>1.103448275862069</v>
      </c>
      <c r="I17" s="15">
        <f t="shared" si="1"/>
        <v>7.0161371153653403E-4</v>
      </c>
      <c r="J17" s="15">
        <f t="shared" si="2"/>
        <v>2.1798365122615803E-4</v>
      </c>
      <c r="K17" s="15">
        <f t="shared" si="3"/>
        <v>2.5803007384998665E-3</v>
      </c>
      <c r="L17" s="15">
        <f t="shared" si="4"/>
        <v>6.6463281760732185E-3</v>
      </c>
      <c r="N17" s="130">
        <f>B17/'1'!B17</f>
        <v>3.0659731727347384E-6</v>
      </c>
      <c r="O17" s="130">
        <f>C17/'1'!C17</f>
        <v>7.7325556444369865E-7</v>
      </c>
      <c r="P17" s="130">
        <f>D17/'1'!D17</f>
        <v>1.0174007095843708E-5</v>
      </c>
      <c r="Q17" s="130">
        <f>E17/'1'!E17</f>
        <v>2.3704085962673447E-5</v>
      </c>
    </row>
    <row r="18" spans="1:17" ht="20.100000000000001" customHeight="1">
      <c r="A18" s="102" t="s">
        <v>10</v>
      </c>
      <c r="B18" s="1">
        <v>10</v>
      </c>
      <c r="C18" s="1">
        <v>0</v>
      </c>
      <c r="D18" s="1">
        <v>0</v>
      </c>
      <c r="E18" s="1">
        <v>28</v>
      </c>
      <c r="F18" s="1"/>
      <c r="G18" s="17"/>
      <c r="I18" s="15">
        <f t="shared" si="1"/>
        <v>1.0023053021950487E-3</v>
      </c>
      <c r="J18" s="15">
        <f t="shared" si="2"/>
        <v>0</v>
      </c>
      <c r="K18" s="15">
        <f t="shared" si="3"/>
        <v>0</v>
      </c>
      <c r="L18" s="15">
        <f t="shared" si="4"/>
        <v>3.0507735890172149E-3</v>
      </c>
      <c r="N18" s="130">
        <f>B18/'1'!B18</f>
        <v>3.4660303035029434E-6</v>
      </c>
      <c r="O18" s="130">
        <f>C18/'1'!C18</f>
        <v>0</v>
      </c>
      <c r="P18" s="130">
        <f>D18/'1'!D18</f>
        <v>0</v>
      </c>
      <c r="Q18" s="130">
        <f>E18/'1'!E18</f>
        <v>9.4135398305361105E-6</v>
      </c>
    </row>
    <row r="19" spans="1:17" ht="20.100000000000001" customHeight="1">
      <c r="A19" s="102" t="s">
        <v>11</v>
      </c>
      <c r="B19" s="1">
        <v>199</v>
      </c>
      <c r="C19" s="1">
        <v>309</v>
      </c>
      <c r="D19" s="1">
        <v>320</v>
      </c>
      <c r="E19" s="1">
        <v>269</v>
      </c>
      <c r="F19" s="1"/>
      <c r="G19" s="17">
        <f t="shared" si="0"/>
        <v>-0.15937499999999999</v>
      </c>
      <c r="I19" s="15">
        <f t="shared" si="1"/>
        <v>1.9945875513681467E-2</v>
      </c>
      <c r="J19" s="15">
        <f t="shared" si="2"/>
        <v>3.3678474114441415E-2</v>
      </c>
      <c r="K19" s="15">
        <f t="shared" si="3"/>
        <v>2.8472284011033008E-2</v>
      </c>
      <c r="L19" s="15">
        <f t="shared" si="4"/>
        <v>2.9309217694486817E-2</v>
      </c>
      <c r="N19" s="130">
        <f>B19/'1'!B19</f>
        <v>3.092814428492188E-5</v>
      </c>
      <c r="O19" s="130">
        <f>C19/'1'!C19</f>
        <v>4.4560619314735549E-5</v>
      </c>
      <c r="P19" s="130">
        <f>D19/'1'!D19</f>
        <v>4.3693355660638076E-5</v>
      </c>
      <c r="Q19" s="130">
        <f>E19/'1'!E19</f>
        <v>3.9251547408354567E-5</v>
      </c>
    </row>
    <row r="20" spans="1:17" ht="20.100000000000001" customHeight="1">
      <c r="A20" s="102" t="s">
        <v>12</v>
      </c>
      <c r="B20" s="1">
        <v>1827</v>
      </c>
      <c r="C20" s="1">
        <v>1086</v>
      </c>
      <c r="D20" s="1">
        <v>1267</v>
      </c>
      <c r="E20" s="1">
        <v>951</v>
      </c>
      <c r="F20" s="1"/>
      <c r="G20" s="17">
        <f t="shared" si="0"/>
        <v>-0.24940805051302289</v>
      </c>
      <c r="I20" s="15">
        <f t="shared" si="1"/>
        <v>0.18312117871103539</v>
      </c>
      <c r="J20" s="15">
        <f t="shared" si="2"/>
        <v>0.11836512261580381</v>
      </c>
      <c r="K20" s="15">
        <f t="shared" si="3"/>
        <v>0.11273244950618383</v>
      </c>
      <c r="L20" s="15">
        <f t="shared" si="4"/>
        <v>0.10361734582697756</v>
      </c>
      <c r="N20" s="130">
        <f>B20/'1'!B20</f>
        <v>2.4493164436407863E-4</v>
      </c>
      <c r="O20" s="130">
        <f>C20/'1'!C20</f>
        <v>1.5070638413614088E-4</v>
      </c>
      <c r="P20" s="130">
        <f>D20/'1'!D20</f>
        <v>1.6583368072893524E-4</v>
      </c>
      <c r="Q20" s="130">
        <f>E20/'1'!E20</f>
        <v>1.2389599354750708E-4</v>
      </c>
    </row>
    <row r="21" spans="1:17" ht="20.100000000000001" customHeight="1">
      <c r="A21" s="103" t="s">
        <v>13</v>
      </c>
      <c r="B21" s="7">
        <f>SUM(B8:B20)</f>
        <v>9977</v>
      </c>
      <c r="C21" s="7">
        <f>SUM(C8:C20)</f>
        <v>9175</v>
      </c>
      <c r="D21" s="7">
        <f t="shared" ref="D21:E21" si="5">SUM(D8:D20)</f>
        <v>11239</v>
      </c>
      <c r="E21" s="7">
        <f t="shared" si="5"/>
        <v>9178</v>
      </c>
      <c r="F21" s="1"/>
      <c r="G21" s="16">
        <f t="shared" si="0"/>
        <v>-0.18337930420855947</v>
      </c>
      <c r="I21" s="11">
        <f>SUM(I8:I20)</f>
        <v>1</v>
      </c>
      <c r="J21" s="11">
        <f>SUM(J8:J20)</f>
        <v>1</v>
      </c>
      <c r="K21" s="11">
        <f>SUM(K8:K20)</f>
        <v>1</v>
      </c>
      <c r="L21" s="11">
        <f>SUM(L8:L20)</f>
        <v>1</v>
      </c>
      <c r="N21" s="131">
        <f>B21/'1'!B21</f>
        <v>1.1980520108997396E-4</v>
      </c>
      <c r="O21" s="131">
        <f>C21/'1'!C21</f>
        <v>1.0482346277905634E-4</v>
      </c>
      <c r="P21" s="131">
        <f>D21/'1'!D21</f>
        <v>1.2179778515945735E-4</v>
      </c>
      <c r="Q21" s="131">
        <f>E21/'1'!E21</f>
        <v>1.0519200360142212E-4</v>
      </c>
    </row>
    <row r="22" spans="1:17" ht="22.5" customHeight="1">
      <c r="A22" s="4" t="s">
        <v>23</v>
      </c>
    </row>
    <row r="23" spans="1:17">
      <c r="A23" s="4"/>
    </row>
    <row r="24" spans="1:17">
      <c r="A24" s="3" t="s">
        <v>17</v>
      </c>
      <c r="E24" s="1"/>
      <c r="F24" s="1"/>
    </row>
    <row r="26" spans="1:17" ht="20.100000000000001" customHeight="1">
      <c r="A26" s="127" t="s">
        <v>16</v>
      </c>
      <c r="B26" s="118" t="str">
        <f>B6</f>
        <v>CVRTV</v>
      </c>
      <c r="C26" s="118"/>
      <c r="D26" s="118"/>
      <c r="E26" s="118"/>
      <c r="F26" s="3"/>
      <c r="G26" s="119" t="s">
        <v>95</v>
      </c>
      <c r="I26" s="118" t="s">
        <v>19</v>
      </c>
      <c r="J26" s="118"/>
      <c r="K26" s="118"/>
      <c r="L26" s="118"/>
      <c r="N26" s="118" t="str">
        <f>N6</f>
        <v>CVRTV/ TOTAL*</v>
      </c>
      <c r="O26" s="118"/>
      <c r="P26" s="118"/>
      <c r="Q26" s="118"/>
    </row>
    <row r="27" spans="1:17" ht="20.100000000000001" customHeight="1">
      <c r="A27" s="127"/>
      <c r="B27" s="114">
        <v>2019</v>
      </c>
      <c r="C27" s="5">
        <v>2020</v>
      </c>
      <c r="D27" s="24">
        <v>2021</v>
      </c>
      <c r="E27" s="8">
        <v>2022</v>
      </c>
      <c r="F27" s="9"/>
      <c r="G27" s="120"/>
      <c r="I27" s="109">
        <v>2019</v>
      </c>
      <c r="J27" s="5">
        <v>2020</v>
      </c>
      <c r="K27" s="24">
        <v>2021</v>
      </c>
      <c r="L27" s="8">
        <v>2022</v>
      </c>
      <c r="N27" s="109">
        <v>2019</v>
      </c>
      <c r="O27" s="5">
        <v>2020</v>
      </c>
      <c r="P27" s="24">
        <v>2021</v>
      </c>
      <c r="Q27" s="8">
        <v>2022</v>
      </c>
    </row>
    <row r="28" spans="1:17" ht="20.100000000000001" customHeight="1">
      <c r="A28" s="102" t="s">
        <v>0</v>
      </c>
      <c r="B28" s="1">
        <v>5583</v>
      </c>
      <c r="C28" s="1">
        <v>3219</v>
      </c>
      <c r="D28" s="1">
        <v>3199</v>
      </c>
      <c r="E28" s="1">
        <v>3275</v>
      </c>
      <c r="F28" s="1"/>
      <c r="G28" s="17">
        <f>(E28-D28)/D28</f>
        <v>2.3757424195060956E-2</v>
      </c>
      <c r="I28" s="15">
        <f>B28/$B$41</f>
        <v>0.13493329466357309</v>
      </c>
      <c r="J28" s="15">
        <f>C28/$C$41</f>
        <v>8.1574212513621042E-2</v>
      </c>
      <c r="K28" s="15">
        <f>D28/$D$41</f>
        <v>7.095486303648664E-2</v>
      </c>
      <c r="L28" s="15">
        <f>E28/$E$41</f>
        <v>7.9629449523439019E-2</v>
      </c>
      <c r="N28" s="130">
        <f>B28/'1'!B28</f>
        <v>1.8625912738115931E-4</v>
      </c>
      <c r="O28" s="130">
        <f>C28/'1'!C28</f>
        <v>1.0539746336234869E-4</v>
      </c>
      <c r="P28" s="130">
        <f>D28/'1'!D28</f>
        <v>9.848627912803284E-5</v>
      </c>
      <c r="Q28" s="130">
        <f>E28/'1'!E28</f>
        <v>1.0161443462364635E-4</v>
      </c>
    </row>
    <row r="29" spans="1:17" ht="20.100000000000001" customHeight="1">
      <c r="A29" s="102" t="s">
        <v>1</v>
      </c>
      <c r="B29" s="1">
        <v>4829</v>
      </c>
      <c r="C29" s="1">
        <v>10684</v>
      </c>
      <c r="D29" s="1">
        <v>11334</v>
      </c>
      <c r="E29" s="1">
        <v>7749</v>
      </c>
      <c r="F29" s="1"/>
      <c r="G29" s="17">
        <f t="shared" ref="G29:G41" si="6">(E29-D29)/D29</f>
        <v>-0.31630492323980941</v>
      </c>
      <c r="I29" s="15">
        <f t="shared" ref="I29:I40" si="7">B29/$B$41</f>
        <v>0.11671017014694508</v>
      </c>
      <c r="J29" s="15">
        <f t="shared" ref="J29:J40" si="8">C29/$C$41</f>
        <v>0.27074833379792707</v>
      </c>
      <c r="K29" s="15">
        <f t="shared" ref="K29:K40" si="9">D29/$D$41</f>
        <v>0.25139181545968725</v>
      </c>
      <c r="L29" s="15">
        <f t="shared" ref="L29:L40" si="10">E29/$E$41</f>
        <v>0.18841178758996305</v>
      </c>
      <c r="N29" s="130">
        <f>B29/'1'!B29</f>
        <v>9.4534059844582008E-5</v>
      </c>
      <c r="O29" s="130">
        <f>C29/'1'!C29</f>
        <v>1.8712679728598186E-4</v>
      </c>
      <c r="P29" s="130">
        <f>D29/'1'!D29</f>
        <v>1.7944584482253536E-4</v>
      </c>
      <c r="Q29" s="130">
        <f>E29/'1'!E29</f>
        <v>1.2632736658646534E-4</v>
      </c>
    </row>
    <row r="30" spans="1:17" ht="20.100000000000001" customHeight="1">
      <c r="A30" s="102" t="s">
        <v>2</v>
      </c>
      <c r="B30" s="1">
        <v>888</v>
      </c>
      <c r="C30" s="1">
        <v>481</v>
      </c>
      <c r="D30" s="1">
        <v>373</v>
      </c>
      <c r="E30" s="1">
        <v>289</v>
      </c>
      <c r="F30" s="1"/>
      <c r="G30" s="17">
        <f t="shared" si="6"/>
        <v>-0.22520107238605899</v>
      </c>
      <c r="I30" s="15">
        <f t="shared" si="7"/>
        <v>2.1461716937354988E-2</v>
      </c>
      <c r="J30" s="15">
        <f t="shared" si="8"/>
        <v>1.2189250145713489E-2</v>
      </c>
      <c r="K30" s="15">
        <f t="shared" si="9"/>
        <v>8.2732616169457693E-3</v>
      </c>
      <c r="L30" s="15">
        <f t="shared" si="10"/>
        <v>7.026843026648512E-3</v>
      </c>
      <c r="N30" s="130">
        <f>B30/'1'!B30</f>
        <v>8.3075352244638947E-5</v>
      </c>
      <c r="O30" s="130">
        <f>C30/'1'!C30</f>
        <v>4.2354098934596289E-5</v>
      </c>
      <c r="P30" s="130">
        <f>D30/'1'!D30</f>
        <v>2.9637723721112357E-5</v>
      </c>
      <c r="Q30" s="130">
        <f>E30/'1'!E30</f>
        <v>2.2495329883893741E-5</v>
      </c>
    </row>
    <row r="31" spans="1:17" ht="20.100000000000001" customHeight="1">
      <c r="A31" s="102" t="s">
        <v>3</v>
      </c>
      <c r="B31" s="1">
        <v>3962</v>
      </c>
      <c r="C31" s="1">
        <v>7740</v>
      </c>
      <c r="D31" s="1">
        <v>7949</v>
      </c>
      <c r="E31" s="1">
        <v>7331</v>
      </c>
      <c r="F31" s="1"/>
      <c r="G31" s="17">
        <f t="shared" si="6"/>
        <v>-7.7745628380928425E-2</v>
      </c>
      <c r="I31" s="15">
        <f t="shared" si="7"/>
        <v>9.5755993812838364E-2</v>
      </c>
      <c r="J31" s="15">
        <f t="shared" si="8"/>
        <v>0.19614302729277008</v>
      </c>
      <c r="K31" s="15">
        <f t="shared" si="9"/>
        <v>0.17631141177775314</v>
      </c>
      <c r="L31" s="15">
        <f t="shared" si="10"/>
        <v>0.17824839525384167</v>
      </c>
      <c r="N31" s="130">
        <f>B31/'1'!B31</f>
        <v>8.5801150484714778E-5</v>
      </c>
      <c r="O31" s="130">
        <f>C31/'1'!C31</f>
        <v>1.5332248032034652E-4</v>
      </c>
      <c r="P31" s="130">
        <f>D31/'1'!D31</f>
        <v>1.4348319508357152E-4</v>
      </c>
      <c r="Q31" s="130">
        <f>E31/'1'!E31</f>
        <v>1.3312952705767293E-4</v>
      </c>
    </row>
    <row r="32" spans="1:17" ht="20.100000000000001" customHeight="1">
      <c r="A32" s="102" t="s">
        <v>4</v>
      </c>
      <c r="B32" s="1">
        <v>749</v>
      </c>
      <c r="C32" s="1">
        <v>536</v>
      </c>
      <c r="D32" s="1">
        <v>505</v>
      </c>
      <c r="E32" s="1">
        <v>1874</v>
      </c>
      <c r="F32" s="1"/>
      <c r="G32" s="17">
        <f t="shared" si="6"/>
        <v>2.7108910891089111</v>
      </c>
      <c r="I32" s="15">
        <f t="shared" si="7"/>
        <v>1.8102281515854603E-2</v>
      </c>
      <c r="J32" s="15">
        <f t="shared" si="8"/>
        <v>1.3583031347406301E-2</v>
      </c>
      <c r="K32" s="15">
        <f t="shared" si="9"/>
        <v>1.1201064655650439E-2</v>
      </c>
      <c r="L32" s="15">
        <f t="shared" si="10"/>
        <v>4.556506516241976E-2</v>
      </c>
      <c r="N32" s="130">
        <f>B32/'1'!B32</f>
        <v>2.1301856261956519E-5</v>
      </c>
      <c r="O32" s="130">
        <f>C32/'1'!C32</f>
        <v>1.4587472403890533E-5</v>
      </c>
      <c r="P32" s="130">
        <f>D32/'1'!D32</f>
        <v>1.2375761749578838E-5</v>
      </c>
      <c r="Q32" s="130">
        <f>E32/'1'!E32</f>
        <v>4.490079045757092E-5</v>
      </c>
    </row>
    <row r="33" spans="1:17" ht="20.100000000000001" customHeight="1">
      <c r="A33" s="102" t="s">
        <v>5</v>
      </c>
      <c r="B33" s="1">
        <v>888</v>
      </c>
      <c r="C33" s="1">
        <v>996</v>
      </c>
      <c r="D33" s="1">
        <v>956</v>
      </c>
      <c r="E33" s="1">
        <v>1848</v>
      </c>
      <c r="F33" s="1"/>
      <c r="G33" s="17">
        <f t="shared" si="6"/>
        <v>0.93305439330543938</v>
      </c>
      <c r="I33" s="15">
        <f t="shared" si="7"/>
        <v>2.1461716937354988E-2</v>
      </c>
      <c r="J33" s="15">
        <f t="shared" si="8"/>
        <v>2.5240110488837078E-2</v>
      </c>
      <c r="K33" s="15">
        <f t="shared" si="9"/>
        <v>2.1204391704558057E-2</v>
      </c>
      <c r="L33" s="15">
        <f t="shared" si="10"/>
        <v>4.4932892433378717E-2</v>
      </c>
      <c r="N33" s="130">
        <f>B33/'1'!B33</f>
        <v>3.974014954468887E-5</v>
      </c>
      <c r="O33" s="130">
        <f>C33/'1'!C33</f>
        <v>4.1439306955050957E-5</v>
      </c>
      <c r="P33" s="130">
        <f>D33/'1'!D33</f>
        <v>3.7166094615935261E-5</v>
      </c>
      <c r="Q33" s="130">
        <f>E33/'1'!E33</f>
        <v>7.289900568596466E-5</v>
      </c>
    </row>
    <row r="34" spans="1:17" ht="20.100000000000001" customHeight="1">
      <c r="A34" s="102" t="s">
        <v>6</v>
      </c>
      <c r="B34" s="1">
        <v>1713</v>
      </c>
      <c r="C34" s="1">
        <v>1784</v>
      </c>
      <c r="D34" s="1">
        <v>1823</v>
      </c>
      <c r="E34" s="1">
        <v>1560</v>
      </c>
      <c r="F34" s="1"/>
      <c r="G34" s="17">
        <f t="shared" si="6"/>
        <v>-0.14426769061985739</v>
      </c>
      <c r="I34" s="15">
        <f t="shared" si="7"/>
        <v>4.1400812064965195E-2</v>
      </c>
      <c r="J34" s="15">
        <f t="shared" si="8"/>
        <v>4.5209193887635897E-2</v>
      </c>
      <c r="K34" s="15">
        <f t="shared" si="9"/>
        <v>4.0434734390595542E-2</v>
      </c>
      <c r="L34" s="15">
        <f t="shared" si="10"/>
        <v>3.7930363742462558E-2</v>
      </c>
      <c r="N34" s="130">
        <f>B34/'1'!B34</f>
        <v>1.8640485109647513E-4</v>
      </c>
      <c r="O34" s="130">
        <f>C34/'1'!C34</f>
        <v>1.7592831276267213E-4</v>
      </c>
      <c r="P34" s="130">
        <f>D34/'1'!D34</f>
        <v>1.6364912227785216E-4</v>
      </c>
      <c r="Q34" s="130">
        <f>E34/'1'!E34</f>
        <v>1.4480287177510778E-4</v>
      </c>
    </row>
    <row r="35" spans="1:17" ht="20.100000000000001" customHeight="1">
      <c r="A35" s="102" t="s">
        <v>7</v>
      </c>
      <c r="B35" s="1">
        <v>1299</v>
      </c>
      <c r="C35" s="1">
        <v>600</v>
      </c>
      <c r="D35" s="1">
        <v>775</v>
      </c>
      <c r="E35" s="1">
        <v>728</v>
      </c>
      <c r="F35" s="1"/>
      <c r="G35" s="17">
        <f t="shared" si="6"/>
        <v>-6.0645161290322581E-2</v>
      </c>
      <c r="I35" s="15">
        <f t="shared" si="7"/>
        <v>3.1395011600928072E-2</v>
      </c>
      <c r="J35" s="15">
        <f t="shared" si="8"/>
        <v>1.5204885836648844E-2</v>
      </c>
      <c r="K35" s="15">
        <f t="shared" si="9"/>
        <v>1.7189752689364533E-2</v>
      </c>
      <c r="L35" s="15">
        <f t="shared" si="10"/>
        <v>1.7700836413149193E-2</v>
      </c>
      <c r="N35" s="130">
        <f>B35/'1'!B35</f>
        <v>1.036155030488802E-4</v>
      </c>
      <c r="O35" s="130">
        <f>C35/'1'!C35</f>
        <v>4.4021091972533773E-5</v>
      </c>
      <c r="P35" s="130">
        <f>D35/'1'!D35</f>
        <v>4.8730841391108956E-5</v>
      </c>
      <c r="Q35" s="130">
        <f>E35/'1'!E35</f>
        <v>4.5671545178160744E-5</v>
      </c>
    </row>
    <row r="36" spans="1:17" ht="20.100000000000001" customHeight="1">
      <c r="A36" s="102" t="s">
        <v>8</v>
      </c>
      <c r="B36" s="1">
        <v>12549</v>
      </c>
      <c r="C36" s="1">
        <v>7575</v>
      </c>
      <c r="D36" s="1">
        <v>11846</v>
      </c>
      <c r="E36" s="1">
        <v>10871</v>
      </c>
      <c r="F36" s="1"/>
      <c r="G36" s="17">
        <f t="shared" si="6"/>
        <v>-8.2306263717710618E-2</v>
      </c>
      <c r="I36" s="15">
        <f t="shared" si="7"/>
        <v>0.30329176334106728</v>
      </c>
      <c r="J36" s="15">
        <f t="shared" si="8"/>
        <v>0.19196168368769165</v>
      </c>
      <c r="K36" s="15">
        <f t="shared" si="9"/>
        <v>0.26274814239769323</v>
      </c>
      <c r="L36" s="15">
        <f t="shared" si="10"/>
        <v>0.26432114374635285</v>
      </c>
      <c r="N36" s="130">
        <f>B36/'1'!B36</f>
        <v>7.6026784159117654E-4</v>
      </c>
      <c r="O36" s="130">
        <f>C36/'1'!C36</f>
        <v>4.4972605894457043E-4</v>
      </c>
      <c r="P36" s="130">
        <f>D36/'1'!D36</f>
        <v>5.808229672090966E-4</v>
      </c>
      <c r="Q36" s="130">
        <f>E36/'1'!E36</f>
        <v>5.3025998787196733E-4</v>
      </c>
    </row>
    <row r="37" spans="1:17" ht="20.100000000000001" customHeight="1">
      <c r="A37" s="102" t="s">
        <v>9</v>
      </c>
      <c r="B37" s="1">
        <v>20</v>
      </c>
      <c r="C37" s="1">
        <v>12</v>
      </c>
      <c r="D37" s="1">
        <v>105</v>
      </c>
      <c r="E37" s="1">
        <v>375</v>
      </c>
      <c r="F37" s="1"/>
      <c r="G37" s="17">
        <f t="shared" si="6"/>
        <v>2.5714285714285716</v>
      </c>
      <c r="I37" s="15">
        <f t="shared" si="7"/>
        <v>4.8337200309358082E-4</v>
      </c>
      <c r="J37" s="15">
        <f t="shared" si="8"/>
        <v>3.0409771673297687E-4</v>
      </c>
      <c r="K37" s="15">
        <f t="shared" si="9"/>
        <v>2.3289342353332593E-3</v>
      </c>
      <c r="L37" s="15">
        <f t="shared" si="10"/>
        <v>9.1178758996304215E-3</v>
      </c>
      <c r="N37" s="130">
        <f>B37/'1'!B37</f>
        <v>2.4869800377573309E-6</v>
      </c>
      <c r="O37" s="130">
        <f>C37/'1'!C37</f>
        <v>1.275680647382415E-6</v>
      </c>
      <c r="P37" s="130">
        <f>D37/'1'!D37</f>
        <v>9.6374669469303249E-6</v>
      </c>
      <c r="Q37" s="130">
        <f>E37/'1'!E37</f>
        <v>3.639257750575755E-5</v>
      </c>
    </row>
    <row r="38" spans="1:17" ht="20.100000000000001" customHeight="1">
      <c r="A38" s="102" t="s">
        <v>10</v>
      </c>
      <c r="B38" s="1">
        <v>87</v>
      </c>
      <c r="C38" s="1">
        <v>0</v>
      </c>
      <c r="D38" s="1">
        <v>0</v>
      </c>
      <c r="E38" s="1">
        <v>90</v>
      </c>
      <c r="F38" s="1"/>
      <c r="G38" s="17"/>
      <c r="I38" s="15">
        <f t="shared" si="7"/>
        <v>2.1026682134570765E-3</v>
      </c>
      <c r="J38" s="15">
        <f t="shared" si="8"/>
        <v>0</v>
      </c>
      <c r="K38" s="15">
        <f t="shared" si="9"/>
        <v>0</v>
      </c>
      <c r="L38" s="15">
        <f t="shared" si="10"/>
        <v>2.1882902159113013E-3</v>
      </c>
      <c r="N38" s="130">
        <f>B38/'1'!B38</f>
        <v>8.3218039681422216E-6</v>
      </c>
      <c r="O38" s="130">
        <f>C38/'1'!C38</f>
        <v>0</v>
      </c>
      <c r="P38" s="130">
        <f>D38/'1'!D38</f>
        <v>0</v>
      </c>
      <c r="Q38" s="130">
        <f>E38/'1'!E38</f>
        <v>7.3540364712816292E-6</v>
      </c>
    </row>
    <row r="39" spans="1:17" ht="20.100000000000001" customHeight="1">
      <c r="A39" s="102" t="s">
        <v>11</v>
      </c>
      <c r="B39" s="1">
        <v>1188</v>
      </c>
      <c r="C39" s="1">
        <v>1401</v>
      </c>
      <c r="D39" s="1">
        <v>1487</v>
      </c>
      <c r="E39" s="1">
        <v>1287</v>
      </c>
      <c r="F39" s="1"/>
      <c r="G39" s="17">
        <f t="shared" si="6"/>
        <v>-0.13449899125756556</v>
      </c>
      <c r="I39" s="15">
        <f t="shared" si="7"/>
        <v>2.8712296983758701E-2</v>
      </c>
      <c r="J39" s="15">
        <f t="shared" si="8"/>
        <v>3.5503408428575051E-2</v>
      </c>
      <c r="K39" s="15">
        <f t="shared" si="9"/>
        <v>3.2982144837529113E-2</v>
      </c>
      <c r="L39" s="15">
        <f t="shared" si="10"/>
        <v>3.1292550087531609E-2</v>
      </c>
      <c r="N39" s="130">
        <f>B39/'1'!B39</f>
        <v>4.7765332299758017E-5</v>
      </c>
      <c r="O39" s="130">
        <f>C39/'1'!C39</f>
        <v>5.0608578085351419E-5</v>
      </c>
      <c r="P39" s="130">
        <f>D39/'1'!D39</f>
        <v>4.8272515914834943E-5</v>
      </c>
      <c r="Q39" s="130">
        <f>E39/'1'!E39</f>
        <v>4.3022197381295338E-5</v>
      </c>
    </row>
    <row r="40" spans="1:17" ht="20.100000000000001" customHeight="1">
      <c r="A40" s="102" t="s">
        <v>12</v>
      </c>
      <c r="B40" s="1">
        <v>7621</v>
      </c>
      <c r="C40" s="1">
        <v>4433</v>
      </c>
      <c r="D40" s="1">
        <v>4733</v>
      </c>
      <c r="E40" s="1">
        <v>3851</v>
      </c>
      <c r="F40" s="1"/>
      <c r="G40" s="17">
        <f t="shared" si="6"/>
        <v>-0.18635115148954151</v>
      </c>
      <c r="I40" s="15">
        <f t="shared" si="7"/>
        <v>0.18418890177880898</v>
      </c>
      <c r="J40" s="15">
        <f t="shared" si="8"/>
        <v>0.11233876485644054</v>
      </c>
      <c r="K40" s="15">
        <f t="shared" si="9"/>
        <v>0.10497948319840301</v>
      </c>
      <c r="L40" s="15">
        <f t="shared" si="10"/>
        <v>9.363450690527135E-2</v>
      </c>
      <c r="N40" s="130">
        <f>B40/'1'!B40</f>
        <v>2.3431463951810325E-4</v>
      </c>
      <c r="O40" s="130">
        <f>C40/'1'!C40</f>
        <v>1.4253654930685856E-4</v>
      </c>
      <c r="P40" s="130">
        <f>D40/'1'!D40</f>
        <v>1.3671488487714133E-4</v>
      </c>
      <c r="Q40" s="130">
        <f>E40/'1'!E40</f>
        <v>1.03622994628664E-4</v>
      </c>
    </row>
    <row r="41" spans="1:17" ht="20.100000000000001" customHeight="1">
      <c r="A41" s="103" t="s">
        <v>13</v>
      </c>
      <c r="B41" s="7">
        <f>SUM(B28:B40)</f>
        <v>41376</v>
      </c>
      <c r="C41" s="7">
        <f>SUM(C28:C40)</f>
        <v>39461</v>
      </c>
      <c r="D41" s="7">
        <f t="shared" ref="D41:E41" si="11">SUM(D28:D40)</f>
        <v>45085</v>
      </c>
      <c r="E41" s="7">
        <f t="shared" si="11"/>
        <v>41128</v>
      </c>
      <c r="F41" s="1"/>
      <c r="G41" s="16">
        <f t="shared" si="6"/>
        <v>-8.7767550182987694E-2</v>
      </c>
      <c r="I41" s="11">
        <f>SUM(I28:I40)</f>
        <v>0.99999999999999989</v>
      </c>
      <c r="J41" s="11">
        <f>SUM(J28:J40)</f>
        <v>1</v>
      </c>
      <c r="K41" s="11">
        <f>SUM(K28:K40)</f>
        <v>0.99999999999999989</v>
      </c>
      <c r="L41" s="11">
        <f>SUM(L28:L40)</f>
        <v>0.99999999999999989</v>
      </c>
      <c r="N41" s="131">
        <f>B41/'1'!B41</f>
        <v>1.3366346512150632E-4</v>
      </c>
      <c r="O41" s="131">
        <f>C41/'1'!C41</f>
        <v>1.1925804373155987E-4</v>
      </c>
      <c r="P41" s="131">
        <f>D41/'1'!D41</f>
        <v>1.2280344346139678E-4</v>
      </c>
      <c r="Q41" s="131">
        <f>E41/'1'!E41</f>
        <v>1.1255427042869518E-4</v>
      </c>
    </row>
    <row r="42" spans="1:17" ht="22.5" customHeight="1">
      <c r="A42" s="4" t="s">
        <v>23</v>
      </c>
    </row>
    <row r="44" spans="1:17">
      <c r="A44" t="s">
        <v>18</v>
      </c>
    </row>
    <row r="46" spans="1:17" ht="20.100000000000001" customHeight="1">
      <c r="A46" s="127" t="s">
        <v>16</v>
      </c>
      <c r="B46" s="118" t="str">
        <f>B6</f>
        <v>CVRTV</v>
      </c>
      <c r="C46" s="118"/>
      <c r="D46" s="118"/>
      <c r="E46" s="118"/>
      <c r="F46" s="3"/>
      <c r="G46" s="119" t="s">
        <v>95</v>
      </c>
    </row>
    <row r="47" spans="1:17" ht="20.100000000000001" customHeight="1">
      <c r="A47" s="127"/>
      <c r="B47" s="114">
        <v>2019</v>
      </c>
      <c r="C47" s="5">
        <v>2020</v>
      </c>
      <c r="D47" s="24">
        <v>20211</v>
      </c>
      <c r="E47" s="8">
        <v>2022</v>
      </c>
      <c r="F47" s="9"/>
      <c r="G47" s="120"/>
    </row>
    <row r="48" spans="1:17" ht="20.100000000000001" customHeight="1">
      <c r="A48" s="102" t="s">
        <v>0</v>
      </c>
      <c r="B48" s="104">
        <f t="shared" ref="B48:D57" si="12">B28/B8</f>
        <v>4.1788922155688626</v>
      </c>
      <c r="C48" s="104">
        <f t="shared" si="12"/>
        <v>4.0338345864661651</v>
      </c>
      <c r="D48" s="104">
        <f t="shared" si="12"/>
        <v>4.2092105263157897</v>
      </c>
      <c r="E48" s="104">
        <f t="shared" ref="D48:E48" si="13">E28/E8</f>
        <v>3.5714285714285716</v>
      </c>
      <c r="F48" s="12"/>
      <c r="G48" s="17">
        <f>(E48-D48)/D48</f>
        <v>-0.15152056446210871</v>
      </c>
    </row>
    <row r="49" spans="1:7" ht="20.100000000000001" customHeight="1">
      <c r="A49" s="102" t="s">
        <v>1</v>
      </c>
      <c r="B49" s="104">
        <f t="shared" si="12"/>
        <v>4.3193202146690517</v>
      </c>
      <c r="C49" s="104">
        <f t="shared" si="12"/>
        <v>4.7003959524857013</v>
      </c>
      <c r="D49" s="104">
        <f t="shared" si="12"/>
        <v>5.1448025419881978</v>
      </c>
      <c r="E49" s="104">
        <f t="shared" ref="D49:E49" si="14">E29/E9</f>
        <v>4.967307692307692</v>
      </c>
      <c r="F49" s="12"/>
      <c r="G49" s="17">
        <f t="shared" ref="G49:G61" si="15">(E49-D49)/D49</f>
        <v>-3.4499837113653981E-2</v>
      </c>
    </row>
    <row r="50" spans="1:7" ht="20.100000000000001" customHeight="1">
      <c r="A50" s="102" t="s">
        <v>2</v>
      </c>
      <c r="B50" s="104">
        <f t="shared" si="12"/>
        <v>4.4623115577889445</v>
      </c>
      <c r="C50" s="104">
        <f t="shared" si="12"/>
        <v>3.8479999999999999</v>
      </c>
      <c r="D50" s="104">
        <f t="shared" si="12"/>
        <v>3.2719298245614037</v>
      </c>
      <c r="E50" s="104">
        <f t="shared" ref="D50:E50" si="16">E30/E10</f>
        <v>3.10752688172043</v>
      </c>
      <c r="F50" s="12"/>
      <c r="G50" s="17">
        <f t="shared" si="15"/>
        <v>-5.024647582807238E-2</v>
      </c>
    </row>
    <row r="51" spans="1:7" ht="20.100000000000001" customHeight="1">
      <c r="A51" s="102" t="s">
        <v>3</v>
      </c>
      <c r="B51" s="104">
        <f t="shared" si="12"/>
        <v>4.1793248945147683</v>
      </c>
      <c r="C51" s="104">
        <f t="shared" si="12"/>
        <v>5.2545824847250513</v>
      </c>
      <c r="D51" s="104">
        <f t="shared" si="12"/>
        <v>5.0824808184143224</v>
      </c>
      <c r="E51" s="104">
        <f t="shared" ref="D51:E51" si="17">E31/E11</f>
        <v>5.9601626016260161</v>
      </c>
      <c r="F51" s="12"/>
      <c r="G51" s="17">
        <f t="shared" si="15"/>
        <v>0.17268767253026654</v>
      </c>
    </row>
    <row r="52" spans="1:7" ht="20.100000000000001" customHeight="1">
      <c r="A52" s="102" t="s">
        <v>4</v>
      </c>
      <c r="B52" s="104">
        <f t="shared" si="12"/>
        <v>4.8012820512820511</v>
      </c>
      <c r="C52" s="104">
        <f t="shared" si="12"/>
        <v>3.6712328767123288</v>
      </c>
      <c r="D52" s="104">
        <f t="shared" si="12"/>
        <v>3.9763779527559056</v>
      </c>
      <c r="E52" s="104">
        <f t="shared" ref="D52:E52" si="18">E32/E12</f>
        <v>5.2788732394366198</v>
      </c>
      <c r="F52" s="12"/>
      <c r="G52" s="17">
        <f t="shared" si="15"/>
        <v>0.32755822061079348</v>
      </c>
    </row>
    <row r="53" spans="1:7" ht="20.100000000000001" customHeight="1">
      <c r="A53" s="102" t="s">
        <v>5</v>
      </c>
      <c r="B53" s="104">
        <f t="shared" si="12"/>
        <v>9.3473684210526322</v>
      </c>
      <c r="C53" s="104">
        <f t="shared" si="12"/>
        <v>6.1481481481481479</v>
      </c>
      <c r="D53" s="104">
        <f t="shared" si="12"/>
        <v>5.7245508982035931</v>
      </c>
      <c r="E53" s="104">
        <f t="shared" ref="D53:E53" si="19">E33/E13</f>
        <v>6.2857142857142856</v>
      </c>
      <c r="F53" s="12"/>
      <c r="G53" s="17">
        <f t="shared" si="15"/>
        <v>9.8027495517035199E-2</v>
      </c>
    </row>
    <row r="54" spans="1:7" ht="20.100000000000001" customHeight="1">
      <c r="A54" s="102" t="s">
        <v>6</v>
      </c>
      <c r="B54" s="104">
        <f t="shared" si="12"/>
        <v>4.2718204488778051</v>
      </c>
      <c r="C54" s="104">
        <f t="shared" si="12"/>
        <v>4.7320954907161807</v>
      </c>
      <c r="D54" s="104">
        <f t="shared" si="12"/>
        <v>4.5919395465994963</v>
      </c>
      <c r="E54" s="104">
        <f t="shared" ref="D54:E54" si="20">E34/E14</f>
        <v>4.629080118694362</v>
      </c>
      <c r="F54" s="12"/>
      <c r="G54" s="17">
        <f t="shared" si="15"/>
        <v>8.0882101599899416E-3</v>
      </c>
    </row>
    <row r="55" spans="1:7" ht="20.100000000000001" customHeight="1">
      <c r="A55" s="102" t="s">
        <v>7</v>
      </c>
      <c r="B55" s="104">
        <f t="shared" si="12"/>
        <v>3.1682926829268294</v>
      </c>
      <c r="C55" s="104">
        <f t="shared" si="12"/>
        <v>3.2608695652173911</v>
      </c>
      <c r="D55" s="104">
        <f t="shared" si="12"/>
        <v>3.9743589743589745</v>
      </c>
      <c r="E55" s="104">
        <f t="shared" ref="D55:E55" si="21">E35/E15</f>
        <v>3.7525773195876289</v>
      </c>
      <c r="F55" s="12"/>
      <c r="G55" s="17">
        <f t="shared" si="15"/>
        <v>-5.5803126039241792E-2</v>
      </c>
    </row>
    <row r="56" spans="1:7" ht="20.100000000000001" customHeight="1">
      <c r="A56" s="102" t="s">
        <v>8</v>
      </c>
      <c r="B56" s="104">
        <f t="shared" si="12"/>
        <v>3.8364414552124733</v>
      </c>
      <c r="C56" s="104">
        <f t="shared" si="12"/>
        <v>3.3816964285714284</v>
      </c>
      <c r="D56" s="104">
        <f t="shared" si="12"/>
        <v>2.89208984375</v>
      </c>
      <c r="E56" s="104">
        <f t="shared" ref="D56:E56" si="22">E36/E16</f>
        <v>3.7628937348563518</v>
      </c>
      <c r="F56" s="12"/>
      <c r="G56" s="17">
        <f t="shared" si="15"/>
        <v>0.30109849214685269</v>
      </c>
    </row>
    <row r="57" spans="1:7" ht="20.100000000000001" customHeight="1">
      <c r="A57" s="102" t="s">
        <v>9</v>
      </c>
      <c r="B57" s="104">
        <f t="shared" si="12"/>
        <v>2.8571428571428572</v>
      </c>
      <c r="C57" s="104">
        <f t="shared" si="12"/>
        <v>6</v>
      </c>
      <c r="D57" s="104">
        <f t="shared" si="12"/>
        <v>3.6206896551724137</v>
      </c>
      <c r="E57" s="104">
        <f t="shared" ref="D57:E57" si="23">E37/E17</f>
        <v>6.1475409836065573</v>
      </c>
      <c r="F57" s="12"/>
      <c r="G57" s="17">
        <f t="shared" si="15"/>
        <v>0.69789227166276346</v>
      </c>
    </row>
    <row r="58" spans="1:7" ht="20.100000000000001" customHeight="1">
      <c r="A58" s="102" t="s">
        <v>10</v>
      </c>
      <c r="B58" s="104">
        <f>B38/B18</f>
        <v>8.6999999999999993</v>
      </c>
      <c r="C58" s="104"/>
      <c r="D58" s="104"/>
      <c r="E58" s="104"/>
      <c r="F58" s="12"/>
      <c r="G58" s="17"/>
    </row>
    <row r="59" spans="1:7" ht="20.100000000000001" customHeight="1">
      <c r="A59" s="102" t="s">
        <v>11</v>
      </c>
      <c r="B59" s="104">
        <f>B39/B19</f>
        <v>5.9698492462311554</v>
      </c>
      <c r="C59" s="104">
        <f t="shared" ref="C59:D59" si="24">C39/C19</f>
        <v>4.5339805825242721</v>
      </c>
      <c r="D59" s="104">
        <f t="shared" si="24"/>
        <v>4.6468749999999996</v>
      </c>
      <c r="E59" s="104">
        <f t="shared" ref="D59:E59" si="25">E39/E19</f>
        <v>4.7843866171003722</v>
      </c>
      <c r="F59" s="12"/>
      <c r="G59" s="17">
        <f t="shared" si="15"/>
        <v>2.9592278057914735E-2</v>
      </c>
    </row>
    <row r="60" spans="1:7" ht="20.100000000000001" customHeight="1">
      <c r="A60" s="102" t="s">
        <v>12</v>
      </c>
      <c r="B60" s="104">
        <f>B40/B20</f>
        <v>4.1713191023535847</v>
      </c>
      <c r="C60" s="104">
        <f t="shared" ref="C60:D60" si="26">C40/C20</f>
        <v>4.0819521178637199</v>
      </c>
      <c r="D60" s="104">
        <f t="shared" si="26"/>
        <v>3.7355958958168904</v>
      </c>
      <c r="E60" s="104">
        <f t="shared" ref="D60:E60" si="27">E40/E20</f>
        <v>4.0494216614090428</v>
      </c>
      <c r="F60" s="12"/>
      <c r="G60" s="17">
        <f t="shared" si="15"/>
        <v>8.4009559477130152E-2</v>
      </c>
    </row>
    <row r="61" spans="1:7" ht="20.100000000000001" customHeight="1">
      <c r="A61" s="103" t="s">
        <v>13</v>
      </c>
      <c r="B61" s="105">
        <f>B41/B21</f>
        <v>4.1471384183622328</v>
      </c>
      <c r="C61" s="105">
        <f t="shared" ref="C61:D61" si="28">C41/C21</f>
        <v>4.3009264305177108</v>
      </c>
      <c r="D61" s="105">
        <f t="shared" si="28"/>
        <v>4.0114778894919478</v>
      </c>
      <c r="E61" s="105">
        <f t="shared" ref="D61:E61" si="29">E41/E21</f>
        <v>4.4811505774678579</v>
      </c>
      <c r="F61" s="12"/>
      <c r="G61" s="16">
        <f t="shared" si="15"/>
        <v>0.11708220783323176</v>
      </c>
    </row>
  </sheetData>
  <mergeCells count="13">
    <mergeCell ref="I6:L6"/>
    <mergeCell ref="N6:Q6"/>
    <mergeCell ref="A26:A27"/>
    <mergeCell ref="B26:E26"/>
    <mergeCell ref="G26:G27"/>
    <mergeCell ref="I26:L26"/>
    <mergeCell ref="N26:Q26"/>
    <mergeCell ref="A46:A47"/>
    <mergeCell ref="B46:E46"/>
    <mergeCell ref="G46:G47"/>
    <mergeCell ref="A6:A7"/>
    <mergeCell ref="B6:E6"/>
    <mergeCell ref="G6:G7"/>
  </mergeCells>
  <pageMargins left="0.7" right="0.7" top="0.75" bottom="0.75" header="0.3" footer="0.3"/>
  <pageSetup paperSize="9" orientation="portrait" horizontalDpi="0" verticalDpi="0" r:id="rId1"/>
  <ignoredErrors>
    <ignoredError sqref="F51:F57 F59:F61 F58 B51:B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24129696-4340-4A37-AD29-2091A5C2A5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2E6E3DF7-D6D4-409E-AB0C-A2C19191486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G21</xm:sqref>
        </x14:conditionalFormatting>
        <x14:conditionalFormatting xmlns:xm="http://schemas.microsoft.com/office/excel/2006/main">
          <x14:cfRule type="iconSet" priority="4" id="{F66C78FB-8323-4FC5-A6E8-9E8A802C7AA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36663075-70A1-4D2A-ABAD-E641504ED0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G41</xm:sqref>
        </x14:conditionalFormatting>
        <x14:conditionalFormatting xmlns:xm="http://schemas.microsoft.com/office/excel/2006/main">
          <x14:cfRule type="iconSet" priority="8" id="{7D04FA7C-FDEF-4EBE-B43D-F30B10421E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" id="{CF9E1AEE-B8F0-4EDE-92C3-723FA67DA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G61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427E8-3519-4862-BDA2-CA00E4B7184D}">
  <dimension ref="A2:Q61"/>
  <sheetViews>
    <sheetView workbookViewId="0">
      <selection activeCell="R35" sqref="R35"/>
    </sheetView>
  </sheetViews>
  <sheetFormatPr defaultRowHeight="15"/>
  <cols>
    <col min="1" max="1" width="45.5703125" bestFit="1" customWidth="1"/>
    <col min="2" max="5" width="10.7109375" customWidth="1"/>
    <col min="6" max="6" width="1.7109375" customWidth="1"/>
    <col min="7" max="7" width="10.7109375" customWidth="1"/>
    <col min="8" max="8" width="1.7109375" customWidth="1"/>
    <col min="13" max="13" width="2" customWidth="1"/>
  </cols>
  <sheetData>
    <row r="2" spans="1:17">
      <c r="A2" s="2" t="s">
        <v>75</v>
      </c>
    </row>
    <row r="4" spans="1:17">
      <c r="A4" s="2" t="s">
        <v>15</v>
      </c>
    </row>
    <row r="5" spans="1:17">
      <c r="A5" s="2"/>
    </row>
    <row r="6" spans="1:17" ht="20.100000000000001" customHeight="1">
      <c r="A6" s="127" t="s">
        <v>16</v>
      </c>
      <c r="B6" s="118" t="s">
        <v>31</v>
      </c>
      <c r="C6" s="118"/>
      <c r="D6" s="118"/>
      <c r="E6" s="118"/>
      <c r="F6" s="3"/>
      <c r="G6" s="119" t="s">
        <v>95</v>
      </c>
      <c r="I6" s="118" t="s">
        <v>19</v>
      </c>
      <c r="J6" s="118"/>
      <c r="K6" s="118"/>
      <c r="L6" s="118"/>
      <c r="N6" s="118" t="s">
        <v>32</v>
      </c>
      <c r="O6" s="118"/>
      <c r="P6" s="118"/>
      <c r="Q6" s="118"/>
    </row>
    <row r="7" spans="1:17" ht="20.100000000000001" customHeight="1">
      <c r="A7" s="127"/>
      <c r="B7" s="114">
        <v>2019</v>
      </c>
      <c r="C7" s="5">
        <v>2020</v>
      </c>
      <c r="D7" s="24">
        <v>2021</v>
      </c>
      <c r="E7" s="8">
        <v>2022</v>
      </c>
      <c r="F7" s="9"/>
      <c r="G7" s="120"/>
      <c r="I7" s="109">
        <v>2019</v>
      </c>
      <c r="J7" s="5">
        <v>2020</v>
      </c>
      <c r="K7" s="24">
        <v>2021</v>
      </c>
      <c r="L7" s="8">
        <v>2022</v>
      </c>
      <c r="N7" s="109">
        <v>2019</v>
      </c>
      <c r="O7" s="5">
        <v>2020</v>
      </c>
      <c r="P7" s="24">
        <v>2021</v>
      </c>
      <c r="Q7" s="8">
        <v>2022</v>
      </c>
    </row>
    <row r="8" spans="1:17" ht="20.100000000000001" customHeight="1">
      <c r="A8" s="102" t="s">
        <v>0</v>
      </c>
      <c r="B8" s="1">
        <v>26891</v>
      </c>
      <c r="C8" s="1">
        <v>18011</v>
      </c>
      <c r="D8" s="1">
        <v>15554</v>
      </c>
      <c r="E8" s="1">
        <v>16759</v>
      </c>
      <c r="F8" s="1"/>
      <c r="G8" s="17">
        <f>(E8-B8)/B8</f>
        <v>-0.37678033542821016</v>
      </c>
      <c r="I8" s="15">
        <f>B8/$B$21</f>
        <v>3.946236906288797E-2</v>
      </c>
      <c r="J8" s="15">
        <f>C8/$C$21</f>
        <v>4.9675239605598845E-2</v>
      </c>
      <c r="K8" s="15">
        <f>D8/$D$21</f>
        <v>5.69639260208753E-2</v>
      </c>
      <c r="L8" s="15">
        <f>E8/$E$21</f>
        <v>6.5356342010334412E-2</v>
      </c>
      <c r="N8" s="15">
        <f>B8/'1'!B8</f>
        <v>4.2507048019796894E-3</v>
      </c>
      <c r="O8" s="15">
        <f>C8/'1'!C8</f>
        <v>2.7901316308227208E-3</v>
      </c>
      <c r="P8" s="15">
        <f>D8/'1'!D8</f>
        <v>2.3829750725241627E-3</v>
      </c>
      <c r="Q8" s="15">
        <f>E8/'1'!E8</f>
        <v>2.7730642616565415E-3</v>
      </c>
    </row>
    <row r="9" spans="1:17" ht="20.100000000000001" customHeight="1">
      <c r="A9" s="102" t="s">
        <v>1</v>
      </c>
      <c r="B9" s="1">
        <v>57023</v>
      </c>
      <c r="C9" s="1">
        <v>41042</v>
      </c>
      <c r="D9" s="1">
        <v>35754</v>
      </c>
      <c r="E9" s="1">
        <v>31499</v>
      </c>
      <c r="F9" s="1"/>
      <c r="G9" s="17">
        <f t="shared" ref="G9:G21" si="0">(E9-B9)/B9</f>
        <v>-0.4476088595829753</v>
      </c>
      <c r="I9" s="15">
        <f t="shared" ref="I9:I20" si="1">B9/$B$21</f>
        <v>8.3680884722511645E-2</v>
      </c>
      <c r="J9" s="15">
        <f t="shared" ref="J9:J20" si="2">C9/$C$21</f>
        <v>0.11319589050541268</v>
      </c>
      <c r="K9" s="15">
        <f t="shared" ref="K9:K20" si="3">D9/$D$21</f>
        <v>0.13094305072331075</v>
      </c>
      <c r="L9" s="15">
        <f t="shared" ref="L9:L20" si="4">E9/$E$21</f>
        <v>0.12283903675538657</v>
      </c>
      <c r="N9" s="15">
        <f>B9/'1'!B9</f>
        <v>4.4817940820637619E-3</v>
      </c>
      <c r="O9" s="15">
        <f>C9/'1'!C9</f>
        <v>2.9541472327345021E-3</v>
      </c>
      <c r="P9" s="15">
        <f>D9/'1'!D9</f>
        <v>2.4467094447336826E-3</v>
      </c>
      <c r="Q9" s="15">
        <f>E9/'1'!E9</f>
        <v>2.3194065606239591E-3</v>
      </c>
    </row>
    <row r="10" spans="1:17" ht="20.100000000000001" customHeight="1">
      <c r="A10" s="102" t="s">
        <v>2</v>
      </c>
      <c r="B10" s="1">
        <v>22287</v>
      </c>
      <c r="C10" s="1">
        <v>9728</v>
      </c>
      <c r="D10" s="1">
        <v>4891</v>
      </c>
      <c r="E10" s="1">
        <v>5550</v>
      </c>
      <c r="F10" s="1"/>
      <c r="G10" s="17">
        <f t="shared" si="0"/>
        <v>-0.75097590523623636</v>
      </c>
      <c r="I10" s="15">
        <f t="shared" si="1"/>
        <v>3.2706028757003611E-2</v>
      </c>
      <c r="J10" s="15">
        <f t="shared" si="2"/>
        <v>2.6830310970144107E-2</v>
      </c>
      <c r="K10" s="15">
        <f t="shared" si="3"/>
        <v>1.7912470243545139E-2</v>
      </c>
      <c r="L10" s="15">
        <f t="shared" si="4"/>
        <v>2.1643755484059668E-2</v>
      </c>
      <c r="N10" s="15">
        <f>B10/'1'!B10</f>
        <v>8.0678500140817233E-3</v>
      </c>
      <c r="O10" s="15">
        <f>C10/'1'!C10</f>
        <v>3.3172574110592753E-3</v>
      </c>
      <c r="P10" s="15">
        <f>D10/'1'!D10</f>
        <v>1.5534795910070334E-3</v>
      </c>
      <c r="Q10" s="15">
        <f>E10/'1'!E10</f>
        <v>1.8233786713975951E-3</v>
      </c>
    </row>
    <row r="11" spans="1:17" ht="20.100000000000001" customHeight="1">
      <c r="A11" s="102" t="s">
        <v>3</v>
      </c>
      <c r="B11" s="1">
        <v>117774</v>
      </c>
      <c r="C11" s="1">
        <v>43145</v>
      </c>
      <c r="D11" s="1">
        <v>27116</v>
      </c>
      <c r="E11" s="1">
        <v>26487</v>
      </c>
      <c r="F11" s="1"/>
      <c r="G11" s="17">
        <f t="shared" si="0"/>
        <v>-0.77510316368638243</v>
      </c>
      <c r="I11" s="15">
        <f t="shared" si="1"/>
        <v>0.17283258540078716</v>
      </c>
      <c r="J11" s="15">
        <f t="shared" si="2"/>
        <v>0.11899606977866649</v>
      </c>
      <c r="K11" s="15">
        <f t="shared" si="3"/>
        <v>9.9307819080754436E-2</v>
      </c>
      <c r="L11" s="15">
        <f t="shared" si="4"/>
        <v>0.10329336063176367</v>
      </c>
      <c r="N11" s="15">
        <f>B11/'1'!B11</f>
        <v>8.6913623249582402E-3</v>
      </c>
      <c r="O11" s="15">
        <f>C11/'1'!C11</f>
        <v>2.9725983548016784E-3</v>
      </c>
      <c r="P11" s="15">
        <f>D11/'1'!D11</f>
        <v>1.7785380385839647E-3</v>
      </c>
      <c r="Q11" s="15">
        <f>E11/'1'!E11</f>
        <v>1.8188695197516992E-3</v>
      </c>
    </row>
    <row r="12" spans="1:17" ht="20.100000000000001" customHeight="1">
      <c r="A12" s="102" t="s">
        <v>4</v>
      </c>
      <c r="B12" s="1">
        <v>73129</v>
      </c>
      <c r="C12" s="1">
        <v>37530</v>
      </c>
      <c r="D12" s="1">
        <v>23643</v>
      </c>
      <c r="E12" s="1">
        <v>25020</v>
      </c>
      <c r="F12" s="1"/>
      <c r="G12" s="17">
        <f t="shared" si="0"/>
        <v>-0.65786486893024654</v>
      </c>
      <c r="I12" s="15">
        <f t="shared" si="1"/>
        <v>0.10731633584470396</v>
      </c>
      <c r="J12" s="15">
        <f t="shared" si="2"/>
        <v>0.10350961869957939</v>
      </c>
      <c r="K12" s="15">
        <f t="shared" si="3"/>
        <v>8.6588536898004026E-2</v>
      </c>
      <c r="L12" s="15">
        <f t="shared" si="4"/>
        <v>9.7572389587598715E-2</v>
      </c>
      <c r="N12" s="15">
        <f>B12/'1'!B12</f>
        <v>6.6371305929798655E-3</v>
      </c>
      <c r="O12" s="15">
        <f>C12/'1'!C12</f>
        <v>3.3335977353919268E-3</v>
      </c>
      <c r="P12" s="15">
        <f>D12/'1'!D12</f>
        <v>2.0170363343804836E-3</v>
      </c>
      <c r="Q12" s="15">
        <f>E12/'1'!E12</f>
        <v>2.2137731551425855E-3</v>
      </c>
    </row>
    <row r="13" spans="1:17" ht="20.100000000000001" customHeight="1">
      <c r="A13" s="102" t="s">
        <v>5</v>
      </c>
      <c r="B13" s="1">
        <v>144210</v>
      </c>
      <c r="C13" s="1">
        <v>52540</v>
      </c>
      <c r="D13" s="1">
        <v>43682</v>
      </c>
      <c r="E13" s="1">
        <v>46833</v>
      </c>
      <c r="F13" s="1"/>
      <c r="G13" s="17">
        <f t="shared" si="0"/>
        <v>-0.67524443519866861</v>
      </c>
      <c r="I13" s="15">
        <f t="shared" si="1"/>
        <v>0.21162724489825868</v>
      </c>
      <c r="J13" s="15">
        <f t="shared" si="2"/>
        <v>0.14490795007929394</v>
      </c>
      <c r="K13" s="15">
        <f t="shared" si="3"/>
        <v>0.15997802600256364</v>
      </c>
      <c r="L13" s="15">
        <f t="shared" si="4"/>
        <v>0.18263819830359754</v>
      </c>
      <c r="N13" s="15">
        <f>B13/'1'!B13</f>
        <v>1.9767464653028977E-2</v>
      </c>
      <c r="O13" s="15">
        <f>C13/'1'!C13</f>
        <v>6.8899622927339615E-3</v>
      </c>
      <c r="P13" s="15">
        <f>D13/'1'!D13</f>
        <v>5.6712164150309434E-3</v>
      </c>
      <c r="Q13" s="15">
        <f>E13/'1'!E13</f>
        <v>6.5618298304121539E-3</v>
      </c>
    </row>
    <row r="14" spans="1:17" ht="20.100000000000001" customHeight="1">
      <c r="A14" s="102" t="s">
        <v>6</v>
      </c>
      <c r="B14" s="1">
        <v>71806</v>
      </c>
      <c r="C14" s="1">
        <v>50803</v>
      </c>
      <c r="D14" s="1">
        <v>42770</v>
      </c>
      <c r="E14" s="1">
        <v>33069</v>
      </c>
      <c r="F14" s="1"/>
      <c r="G14" s="17">
        <f t="shared" si="0"/>
        <v>-0.53946745397320561</v>
      </c>
      <c r="I14" s="15">
        <f t="shared" si="1"/>
        <v>0.10537484187756994</v>
      </c>
      <c r="J14" s="15">
        <f t="shared" si="2"/>
        <v>0.14011721712749087</v>
      </c>
      <c r="K14" s="15">
        <f t="shared" si="3"/>
        <v>0.15663797839223587</v>
      </c>
      <c r="L14" s="15">
        <f t="shared" si="4"/>
        <v>0.12896168470312958</v>
      </c>
      <c r="N14" s="15">
        <f>B14/'1'!B14</f>
        <v>2.883480962182974E-2</v>
      </c>
      <c r="O14" s="15">
        <f>C14/'1'!C14</f>
        <v>1.9194505557199083E-2</v>
      </c>
      <c r="P14" s="15">
        <f>D14/'1'!D14</f>
        <v>1.5518349895431648E-2</v>
      </c>
      <c r="Q14" s="15">
        <f>E14/'1'!E14</f>
        <v>1.2924661445315538E-2</v>
      </c>
    </row>
    <row r="15" spans="1:17" ht="20.100000000000001" customHeight="1">
      <c r="A15" s="102" t="s">
        <v>7</v>
      </c>
      <c r="B15" s="1">
        <v>31810</v>
      </c>
      <c r="C15" s="1">
        <v>27067</v>
      </c>
      <c r="D15" s="1">
        <v>19103</v>
      </c>
      <c r="E15" s="1">
        <v>11847</v>
      </c>
      <c r="F15" s="1"/>
      <c r="G15" s="17">
        <f t="shared" si="0"/>
        <v>-0.62756994655768628</v>
      </c>
      <c r="I15" s="15">
        <f t="shared" si="1"/>
        <v>4.6680969837137563E-2</v>
      </c>
      <c r="J15" s="15">
        <f t="shared" si="2"/>
        <v>7.4652140936357997E-2</v>
      </c>
      <c r="K15" s="15">
        <f t="shared" si="3"/>
        <v>6.9961545504486355E-2</v>
      </c>
      <c r="L15" s="15">
        <f t="shared" si="4"/>
        <v>4.620064346300088E-2</v>
      </c>
      <c r="N15" s="15">
        <f>B15/'1'!B15</f>
        <v>9.4928473886761455E-3</v>
      </c>
      <c r="O15" s="15">
        <f>C15/'1'!C15</f>
        <v>7.5125968599582225E-3</v>
      </c>
      <c r="P15" s="15">
        <f>D15/'1'!D15</f>
        <v>4.8176272246502729E-3</v>
      </c>
      <c r="Q15" s="15">
        <f>E15/'1'!E15</f>
        <v>3.1336005723906169E-3</v>
      </c>
    </row>
    <row r="16" spans="1:17" ht="20.100000000000001" customHeight="1">
      <c r="A16" s="102" t="s">
        <v>8</v>
      </c>
      <c r="B16" s="1">
        <v>60891</v>
      </c>
      <c r="C16" s="1">
        <v>26405</v>
      </c>
      <c r="D16" s="1">
        <v>14729</v>
      </c>
      <c r="E16" s="1">
        <v>14562</v>
      </c>
      <c r="F16" s="1"/>
      <c r="G16" s="17">
        <f t="shared" si="0"/>
        <v>-0.76085135734344977</v>
      </c>
      <c r="I16" s="15">
        <f t="shared" si="1"/>
        <v>8.9357149775326744E-2</v>
      </c>
      <c r="J16" s="15">
        <f t="shared" si="2"/>
        <v>7.2826311797559121E-2</v>
      </c>
      <c r="K16" s="15">
        <f t="shared" si="3"/>
        <v>5.3942501373374842E-2</v>
      </c>
      <c r="L16" s="15">
        <f t="shared" si="4"/>
        <v>5.6788534659257095E-2</v>
      </c>
      <c r="N16" s="15">
        <f>B16/'1'!B16</f>
        <v>1.2961692855710565E-2</v>
      </c>
      <c r="O16" s="15">
        <f>C16/'1'!C16</f>
        <v>5.6347724249751555E-3</v>
      </c>
      <c r="P16" s="15">
        <f>D16/'1'!D16</f>
        <v>2.7332560002568283E-3</v>
      </c>
      <c r="Q16" s="15">
        <f>E16/'1'!E16</f>
        <v>2.8196547868877728E-3</v>
      </c>
    </row>
    <row r="17" spans="1:17" ht="20.100000000000001" customHeight="1">
      <c r="A17" s="102" t="s">
        <v>9</v>
      </c>
      <c r="B17" s="1">
        <v>8723</v>
      </c>
      <c r="C17" s="1">
        <v>7623</v>
      </c>
      <c r="D17" s="1">
        <v>6660</v>
      </c>
      <c r="E17" s="1">
        <v>6168</v>
      </c>
      <c r="F17" s="1"/>
      <c r="G17" s="17">
        <f t="shared" si="0"/>
        <v>-0.29290381749398142</v>
      </c>
      <c r="I17" s="15">
        <f t="shared" si="1"/>
        <v>1.2800946239841276E-2</v>
      </c>
      <c r="J17" s="15">
        <f t="shared" si="2"/>
        <v>2.1024615596773082E-2</v>
      </c>
      <c r="K17" s="15">
        <f t="shared" si="3"/>
        <v>2.4391137154367332E-2</v>
      </c>
      <c r="L17" s="15">
        <f t="shared" si="4"/>
        <v>2.4053816905527933E-2</v>
      </c>
      <c r="N17" s="15">
        <f>B17/'1'!B17</f>
        <v>3.8206405693950178E-3</v>
      </c>
      <c r="O17" s="15">
        <f>C17/'1'!C17</f>
        <v>2.9472635838771574E-3</v>
      </c>
      <c r="P17" s="15">
        <f>D17/'1'!D17</f>
        <v>2.3365133537351411E-3</v>
      </c>
      <c r="Q17" s="15">
        <f>E17/'1'!E17</f>
        <v>2.3968328232421283E-3</v>
      </c>
    </row>
    <row r="18" spans="1:17" ht="20.100000000000001" customHeight="1">
      <c r="A18" s="102" t="s">
        <v>10</v>
      </c>
      <c r="B18" s="1">
        <v>6396</v>
      </c>
      <c r="C18" s="1">
        <v>4765</v>
      </c>
      <c r="D18" s="1">
        <v>4088</v>
      </c>
      <c r="E18" s="1">
        <v>3940</v>
      </c>
      <c r="F18" s="1"/>
      <c r="G18" s="17">
        <f t="shared" si="0"/>
        <v>-0.38398999374609133</v>
      </c>
      <c r="I18" s="15">
        <f t="shared" si="1"/>
        <v>9.3860887481399518E-3</v>
      </c>
      <c r="J18" s="15">
        <f t="shared" si="2"/>
        <v>1.3142108529269806E-2</v>
      </c>
      <c r="K18" s="15">
        <f t="shared" si="3"/>
        <v>1.4971616919978026E-2</v>
      </c>
      <c r="L18" s="15">
        <f t="shared" si="4"/>
        <v>1.5365116505800917E-2</v>
      </c>
      <c r="N18" s="15">
        <f>B18/'1'!B18</f>
        <v>2.2168729821204825E-3</v>
      </c>
      <c r="O18" s="15">
        <f>C18/'1'!C18</f>
        <v>1.4952481547100161E-3</v>
      </c>
      <c r="P18" s="15">
        <f>D18/'1'!D18</f>
        <v>1.2050192234169901E-3</v>
      </c>
      <c r="Q18" s="15">
        <f>E18/'1'!E18</f>
        <v>1.3246195332968671E-3</v>
      </c>
    </row>
    <row r="19" spans="1:17" ht="20.100000000000001" customHeight="1">
      <c r="A19" s="102" t="s">
        <v>11</v>
      </c>
      <c r="B19" s="1">
        <v>27388</v>
      </c>
      <c r="C19" s="1">
        <v>19586</v>
      </c>
      <c r="D19" s="1">
        <v>14613</v>
      </c>
      <c r="E19" s="1">
        <v>13117</v>
      </c>
      <c r="F19" s="1"/>
      <c r="G19" s="17">
        <f t="shared" si="0"/>
        <v>-0.52106762085584923</v>
      </c>
      <c r="I19" s="15">
        <f t="shared" si="1"/>
        <v>4.0191713357419792E-2</v>
      </c>
      <c r="J19" s="15">
        <f t="shared" si="2"/>
        <v>5.4019168447907329E-2</v>
      </c>
      <c r="K19" s="15">
        <f t="shared" si="3"/>
        <v>5.3517670756271743E-2</v>
      </c>
      <c r="L19" s="15">
        <f t="shared" si="4"/>
        <v>5.1153358681875795E-2</v>
      </c>
      <c r="N19" s="15">
        <f>B19/'1'!B19</f>
        <v>4.2565829933439211E-3</v>
      </c>
      <c r="O19" s="15">
        <f>C19/'1'!C19</f>
        <v>2.8244799025838527E-3</v>
      </c>
      <c r="P19" s="15">
        <f>D19/'1'!D19</f>
        <v>1.9952843945903256E-3</v>
      </c>
      <c r="Q19" s="15">
        <f>E19/'1'!E19</f>
        <v>1.913987164889914E-3</v>
      </c>
    </row>
    <row r="20" spans="1:17" ht="20.100000000000001" customHeight="1">
      <c r="A20" s="102" t="s">
        <v>12</v>
      </c>
      <c r="B20" s="1">
        <v>33106</v>
      </c>
      <c r="C20" s="1">
        <v>24330</v>
      </c>
      <c r="D20" s="1">
        <v>20447</v>
      </c>
      <c r="E20" s="1">
        <v>21574</v>
      </c>
      <c r="F20" s="1"/>
      <c r="G20" s="17">
        <f t="shared" si="0"/>
        <v>-0.34833564912704645</v>
      </c>
      <c r="I20" s="15">
        <f t="shared" si="1"/>
        <v>4.8582841478411701E-2</v>
      </c>
      <c r="J20" s="15">
        <f t="shared" si="2"/>
        <v>6.710335792594635E-2</v>
      </c>
      <c r="K20" s="15">
        <f t="shared" si="3"/>
        <v>7.4883720930232558E-2</v>
      </c>
      <c r="L20" s="15">
        <f t="shared" si="4"/>
        <v>8.4133762308667245E-2</v>
      </c>
      <c r="N20" s="15">
        <f>B20/'1'!B20</f>
        <v>4.4382632831511696E-3</v>
      </c>
      <c r="O20" s="15">
        <f>C20/'1'!C20</f>
        <v>3.3763225838234876E-3</v>
      </c>
      <c r="P20" s="15">
        <f>D20/'1'!D20</f>
        <v>2.676244096183535E-3</v>
      </c>
      <c r="Q20" s="15">
        <f>E20/'1'!E20</f>
        <v>2.8106542216550135E-3</v>
      </c>
    </row>
    <row r="21" spans="1:17" ht="20.100000000000001" customHeight="1">
      <c r="A21" s="103" t="s">
        <v>13</v>
      </c>
      <c r="B21" s="7">
        <f>SUM(B8:B20)</f>
        <v>681434</v>
      </c>
      <c r="C21" s="7">
        <f t="shared" ref="C21:D21" si="5">SUM(C8:C20)</f>
        <v>362575</v>
      </c>
      <c r="D21" s="7">
        <f t="shared" si="5"/>
        <v>273050</v>
      </c>
      <c r="E21" s="7">
        <f t="shared" ref="D21:E21" si="6">SUM(E8:E20)</f>
        <v>256425</v>
      </c>
      <c r="F21" s="1"/>
      <c r="G21" s="16">
        <f t="shared" si="0"/>
        <v>-0.6236979663474379</v>
      </c>
      <c r="I21" s="11">
        <f>SUM(I8:I20)</f>
        <v>1</v>
      </c>
      <c r="J21" s="11">
        <f>SUM(J8:J20)</f>
        <v>1</v>
      </c>
      <c r="K21" s="11">
        <f>SUM(K8:K20)</f>
        <v>1.0000000000000002</v>
      </c>
      <c r="L21" s="11">
        <f>SUM(L8:L20)</f>
        <v>1.0000000000000002</v>
      </c>
      <c r="N21" s="11">
        <f>B21/'1'!B21</f>
        <v>8.1827540743254802E-3</v>
      </c>
      <c r="O21" s="11">
        <f>C21/'1'!C21</f>
        <v>4.1423833261162238E-3</v>
      </c>
      <c r="P21" s="11">
        <f>D21/'1'!D21</f>
        <v>2.9590608806646349E-3</v>
      </c>
      <c r="Q21" s="11">
        <f>E21/'1'!E21</f>
        <v>2.9389692224335E-3</v>
      </c>
    </row>
    <row r="22" spans="1:17" ht="22.5" customHeight="1">
      <c r="A22" s="4" t="s">
        <v>23</v>
      </c>
    </row>
    <row r="23" spans="1:17">
      <c r="A23" s="4"/>
    </row>
    <row r="24" spans="1:17">
      <c r="A24" s="3" t="s">
        <v>17</v>
      </c>
      <c r="E24" s="1"/>
      <c r="F24" s="1"/>
    </row>
    <row r="26" spans="1:17" ht="20.100000000000001" customHeight="1">
      <c r="A26" s="127" t="s">
        <v>16</v>
      </c>
      <c r="B26" s="118" t="str">
        <f>B6</f>
        <v>CVB</v>
      </c>
      <c r="C26" s="118"/>
      <c r="D26" s="118"/>
      <c r="E26" s="118"/>
      <c r="F26" s="3"/>
      <c r="G26" s="119" t="s">
        <v>95</v>
      </c>
      <c r="I26" s="118" t="s">
        <v>19</v>
      </c>
      <c r="J26" s="118"/>
      <c r="K26" s="118"/>
      <c r="L26" s="118"/>
      <c r="N26" s="118" t="str">
        <f>N6</f>
        <v>CVB/ TOTAL*</v>
      </c>
      <c r="O26" s="118"/>
      <c r="P26" s="118"/>
      <c r="Q26" s="118"/>
    </row>
    <row r="27" spans="1:17" ht="20.100000000000001" customHeight="1">
      <c r="A27" s="127"/>
      <c r="B27" s="114">
        <v>2019</v>
      </c>
      <c r="C27" s="5">
        <v>2020</v>
      </c>
      <c r="D27" s="24">
        <v>2021</v>
      </c>
      <c r="E27" s="8">
        <v>2022</v>
      </c>
      <c r="F27" s="9"/>
      <c r="G27" s="120"/>
      <c r="I27" s="109">
        <v>2019</v>
      </c>
      <c r="J27" s="5">
        <v>2020</v>
      </c>
      <c r="K27" s="24">
        <v>2021</v>
      </c>
      <c r="L27" s="8">
        <v>2022</v>
      </c>
      <c r="N27" s="109">
        <v>2019</v>
      </c>
      <c r="O27" s="5">
        <v>2020</v>
      </c>
      <c r="P27" s="24">
        <v>2021</v>
      </c>
      <c r="Q27" s="8">
        <v>2022</v>
      </c>
    </row>
    <row r="28" spans="1:17" ht="20.100000000000001" customHeight="1">
      <c r="A28" s="102" t="s">
        <v>0</v>
      </c>
      <c r="B28" s="1">
        <v>135409</v>
      </c>
      <c r="C28" s="1">
        <v>111228</v>
      </c>
      <c r="D28" s="1">
        <v>118881</v>
      </c>
      <c r="E28" s="1">
        <v>136257</v>
      </c>
      <c r="F28" s="1"/>
      <c r="G28" s="17">
        <f>(E28-B28)/B28</f>
        <v>6.2625084004755962E-3</v>
      </c>
      <c r="I28" s="15">
        <f>B28/$B$41</f>
        <v>7.1573437976540907E-2</v>
      </c>
      <c r="J28" s="15">
        <f>C28/$C$41</f>
        <v>8.0589079595735941E-2</v>
      </c>
      <c r="K28" s="15">
        <f>D28/$D$41</f>
        <v>8.7494654907586025E-2</v>
      </c>
      <c r="L28" s="15">
        <f>E28/$E$41</f>
        <v>9.8629393306575081E-2</v>
      </c>
      <c r="N28" s="15">
        <f>B28/'1'!B28</f>
        <v>4.5174927779966685E-3</v>
      </c>
      <c r="O28" s="15">
        <f>C28/'1'!C28</f>
        <v>3.6418605327329357E-3</v>
      </c>
      <c r="P28" s="15">
        <f>D28/'1'!D28</f>
        <v>3.6599397777491941E-3</v>
      </c>
      <c r="Q28" s="15">
        <f>E28/'1'!E28</f>
        <v>4.2276879445844826E-3</v>
      </c>
    </row>
    <row r="29" spans="1:17" ht="20.100000000000001" customHeight="1">
      <c r="A29" s="102" t="s">
        <v>1</v>
      </c>
      <c r="B29" s="1">
        <v>221311</v>
      </c>
      <c r="C29" s="1">
        <v>186925</v>
      </c>
      <c r="D29" s="1">
        <v>210039</v>
      </c>
      <c r="E29" s="1">
        <v>190716</v>
      </c>
      <c r="F29" s="1"/>
      <c r="G29" s="17">
        <f t="shared" ref="G29:G41" si="7">(E29-B29)/B29</f>
        <v>-0.13824437104346371</v>
      </c>
      <c r="I29" s="15">
        <f t="shared" ref="I29:I40" si="8">B29/$B$41</f>
        <v>0.11697885023909965</v>
      </c>
      <c r="J29" s="15">
        <f t="shared" ref="J29:J40" si="9">C29/$C$41</f>
        <v>0.13543454618830636</v>
      </c>
      <c r="K29" s="15">
        <f t="shared" ref="K29:K40" si="10">D29/$D$41</f>
        <v>0.15458559250119414</v>
      </c>
      <c r="L29" s="15">
        <f t="shared" ref="L29:L40" si="11">E29/$E$41</f>
        <v>0.13804944607511374</v>
      </c>
      <c r="N29" s="15">
        <f>B29/'1'!B29</f>
        <v>4.3324554396902649E-3</v>
      </c>
      <c r="O29" s="15">
        <f>C29/'1'!C29</f>
        <v>3.2739307920893073E-3</v>
      </c>
      <c r="P29" s="15">
        <f>D29/'1'!D29</f>
        <v>3.3254478384224903E-3</v>
      </c>
      <c r="Q29" s="15">
        <f>E29/'1'!E29</f>
        <v>3.1091302162736252E-3</v>
      </c>
    </row>
    <row r="30" spans="1:17" ht="20.100000000000001" customHeight="1">
      <c r="A30" s="102" t="s">
        <v>2</v>
      </c>
      <c r="B30" s="1">
        <v>58620</v>
      </c>
      <c r="C30" s="1">
        <v>37246</v>
      </c>
      <c r="D30" s="1">
        <v>27032</v>
      </c>
      <c r="E30" s="1">
        <v>33648</v>
      </c>
      <c r="F30" s="1"/>
      <c r="G30" s="17">
        <f t="shared" si="7"/>
        <v>-0.42599795291709314</v>
      </c>
      <c r="I30" s="15">
        <f t="shared" si="8"/>
        <v>3.0984904505496888E-2</v>
      </c>
      <c r="J30" s="15">
        <f t="shared" si="9"/>
        <v>2.6986198247049131E-2</v>
      </c>
      <c r="K30" s="15">
        <f t="shared" si="10"/>
        <v>1.9895151550389595E-2</v>
      </c>
      <c r="L30" s="15">
        <f t="shared" si="11"/>
        <v>2.4356046485535701E-2</v>
      </c>
      <c r="N30" s="15">
        <f>B30/'1'!B30</f>
        <v>5.4840958880413683E-3</v>
      </c>
      <c r="O30" s="15">
        <f>C30/'1'!C30</f>
        <v>3.279668958249425E-3</v>
      </c>
      <c r="P30" s="15">
        <f>D30/'1'!D30</f>
        <v>2.1479006638850115E-3</v>
      </c>
      <c r="Q30" s="15">
        <f>E30/'1'!E30</f>
        <v>2.6191102419835868E-3</v>
      </c>
    </row>
    <row r="31" spans="1:17" ht="20.100000000000001" customHeight="1">
      <c r="A31" s="102" t="s">
        <v>3</v>
      </c>
      <c r="B31" s="1">
        <v>270621</v>
      </c>
      <c r="C31" s="1">
        <v>152122</v>
      </c>
      <c r="D31" s="1">
        <v>129875</v>
      </c>
      <c r="E31" s="1">
        <v>135468</v>
      </c>
      <c r="F31" s="1"/>
      <c r="G31" s="17">
        <f t="shared" si="7"/>
        <v>-0.49941800525458113</v>
      </c>
      <c r="I31" s="15">
        <f t="shared" si="8"/>
        <v>0.14304274722248503</v>
      </c>
      <c r="J31" s="15">
        <f t="shared" si="9"/>
        <v>0.11021839794172819</v>
      </c>
      <c r="K31" s="15">
        <f t="shared" si="10"/>
        <v>9.5586076043461393E-2</v>
      </c>
      <c r="L31" s="15">
        <f t="shared" si="11"/>
        <v>9.8058277023970242E-2</v>
      </c>
      <c r="N31" s="15">
        <f>B31/'1'!B31</f>
        <v>5.8605737368308932E-3</v>
      </c>
      <c r="O31" s="15">
        <f>C31/'1'!C31</f>
        <v>3.0134008205803301E-3</v>
      </c>
      <c r="P31" s="15">
        <f>D31/'1'!D31</f>
        <v>2.3443049391720784E-3</v>
      </c>
      <c r="Q31" s="15">
        <f>E31/'1'!E31</f>
        <v>2.4600724009615107E-3</v>
      </c>
    </row>
    <row r="32" spans="1:17" ht="20.100000000000001" customHeight="1">
      <c r="A32" s="102" t="s">
        <v>4</v>
      </c>
      <c r="B32" s="1">
        <v>178738</v>
      </c>
      <c r="C32" s="1">
        <v>122033</v>
      </c>
      <c r="D32" s="1">
        <v>109312</v>
      </c>
      <c r="E32" s="1">
        <v>122792</v>
      </c>
      <c r="F32" s="1"/>
      <c r="G32" s="17">
        <f t="shared" si="7"/>
        <v>-0.31300562834987522</v>
      </c>
      <c r="I32" s="15">
        <f t="shared" si="8"/>
        <v>9.4475944413229318E-2</v>
      </c>
      <c r="J32" s="15">
        <f t="shared" si="9"/>
        <v>8.8417728901953138E-2</v>
      </c>
      <c r="K32" s="15">
        <f t="shared" si="10"/>
        <v>8.0452012661889144E-2</v>
      </c>
      <c r="L32" s="15">
        <f t="shared" si="11"/>
        <v>8.8882776392412627E-2</v>
      </c>
      <c r="N32" s="15">
        <f>B32/'1'!B32</f>
        <v>5.0833794186242783E-3</v>
      </c>
      <c r="O32" s="15">
        <f>C32/'1'!C32</f>
        <v>3.3211810072089057E-3</v>
      </c>
      <c r="P32" s="15">
        <f>D32/'1'!D32</f>
        <v>2.6788500363761625E-3</v>
      </c>
      <c r="Q32" s="15">
        <f>E32/'1'!E32</f>
        <v>2.9420799689786814E-3</v>
      </c>
    </row>
    <row r="33" spans="1:17" ht="20.100000000000001" customHeight="1">
      <c r="A33" s="102" t="s">
        <v>5</v>
      </c>
      <c r="B33" s="1">
        <v>335528</v>
      </c>
      <c r="C33" s="1">
        <v>199604</v>
      </c>
      <c r="D33" s="1">
        <v>202164</v>
      </c>
      <c r="E33" s="1">
        <v>224921</v>
      </c>
      <c r="F33" s="1"/>
      <c r="G33" s="17">
        <f t="shared" si="7"/>
        <v>-0.32965058057747787</v>
      </c>
      <c r="I33" s="15">
        <f t="shared" si="8"/>
        <v>0.17735078537905766</v>
      </c>
      <c r="J33" s="15">
        <f t="shared" si="9"/>
        <v>0.14462098251903546</v>
      </c>
      <c r="K33" s="15">
        <f t="shared" si="10"/>
        <v>0.148789709160734</v>
      </c>
      <c r="L33" s="15">
        <f t="shared" si="11"/>
        <v>0.16280867604532737</v>
      </c>
      <c r="N33" s="15">
        <f>B33/'1'!B33</f>
        <v>1.5015690198682846E-2</v>
      </c>
      <c r="O33" s="15">
        <f>C33/'1'!C33</f>
        <v>8.3046701058795101E-3</v>
      </c>
      <c r="P33" s="15">
        <f>D33/'1'!D33</f>
        <v>7.8594627112300586E-3</v>
      </c>
      <c r="Q33" s="15">
        <f>E33/'1'!E33</f>
        <v>8.8725742737515451E-3</v>
      </c>
    </row>
    <row r="34" spans="1:17" ht="20.100000000000001" customHeight="1">
      <c r="A34" s="102" t="s">
        <v>6</v>
      </c>
      <c r="B34" s="1">
        <v>197759</v>
      </c>
      <c r="C34" s="1">
        <v>191845</v>
      </c>
      <c r="D34" s="1">
        <v>204957</v>
      </c>
      <c r="E34" s="1">
        <v>181100</v>
      </c>
      <c r="F34" s="1"/>
      <c r="G34" s="17">
        <f t="shared" si="7"/>
        <v>-8.4238896839081909E-2</v>
      </c>
      <c r="I34" s="15">
        <f t="shared" si="8"/>
        <v>0.10452991692430158</v>
      </c>
      <c r="J34" s="15">
        <f t="shared" si="9"/>
        <v>0.1389992805322757</v>
      </c>
      <c r="K34" s="15">
        <f t="shared" si="10"/>
        <v>0.15084531578548388</v>
      </c>
      <c r="L34" s="15">
        <f t="shared" si="11"/>
        <v>0.13108892114035056</v>
      </c>
      <c r="N34" s="15">
        <f>B34/'1'!B34</f>
        <v>2.1519694657319219E-2</v>
      </c>
      <c r="O34" s="15">
        <f>C34/'1'!C34</f>
        <v>1.8918703566118179E-2</v>
      </c>
      <c r="P34" s="15">
        <f>D34/'1'!D34</f>
        <v>1.839881138491593E-2</v>
      </c>
      <c r="Q34" s="15">
        <f>E34/'1'!E34</f>
        <v>1.6810128255430781E-2</v>
      </c>
    </row>
    <row r="35" spans="1:17" ht="20.100000000000001" customHeight="1">
      <c r="A35" s="102" t="s">
        <v>7</v>
      </c>
      <c r="B35" s="1">
        <v>84020</v>
      </c>
      <c r="C35" s="1">
        <v>76399</v>
      </c>
      <c r="D35" s="1">
        <v>69258</v>
      </c>
      <c r="E35" s="1">
        <v>56238</v>
      </c>
      <c r="F35" s="1"/>
      <c r="G35" s="17">
        <f t="shared" si="7"/>
        <v>-0.33065936681742442</v>
      </c>
      <c r="I35" s="15">
        <f t="shared" si="8"/>
        <v>4.441063931340581E-2</v>
      </c>
      <c r="J35" s="15">
        <f t="shared" si="9"/>
        <v>5.5354093322136783E-2</v>
      </c>
      <c r="K35" s="15">
        <f t="shared" si="10"/>
        <v>5.0972862018233298E-2</v>
      </c>
      <c r="L35" s="15">
        <f t="shared" si="11"/>
        <v>4.0707778835400527E-2</v>
      </c>
      <c r="N35" s="15">
        <f>B35/'1'!B35</f>
        <v>6.7019049778036287E-3</v>
      </c>
      <c r="O35" s="15">
        <f>C35/'1'!C35</f>
        <v>5.6052790093493463E-3</v>
      </c>
      <c r="P35" s="15">
        <f>D35/'1'!D35</f>
        <v>4.3548395007295794E-3</v>
      </c>
      <c r="Q35" s="15">
        <f>E35/'1'!E35</f>
        <v>3.5281268650129175E-3</v>
      </c>
    </row>
    <row r="36" spans="1:17" ht="20.100000000000001" customHeight="1">
      <c r="A36" s="102" t="s">
        <v>8</v>
      </c>
      <c r="B36" s="1">
        <v>139924</v>
      </c>
      <c r="C36" s="1">
        <v>82690</v>
      </c>
      <c r="D36" s="1">
        <v>67666</v>
      </c>
      <c r="E36" s="1">
        <v>70282</v>
      </c>
      <c r="F36" s="1"/>
      <c r="G36" s="17">
        <f t="shared" si="7"/>
        <v>-0.49771304422400731</v>
      </c>
      <c r="I36" s="15">
        <f t="shared" si="8"/>
        <v>7.3959941624482203E-2</v>
      </c>
      <c r="J36" s="15">
        <f t="shared" si="9"/>
        <v>5.9912171321712206E-2</v>
      </c>
      <c r="K36" s="15">
        <f t="shared" si="10"/>
        <v>4.9801173601977743E-2</v>
      </c>
      <c r="L36" s="15">
        <f t="shared" si="11"/>
        <v>5.0873503896113295E-2</v>
      </c>
      <c r="N36" s="15">
        <f>B36/'1'!B36</f>
        <v>8.4771469811780846E-3</v>
      </c>
      <c r="O36" s="15">
        <f>C36/'1'!C36</f>
        <v>4.9092868401487168E-3</v>
      </c>
      <c r="P36" s="15">
        <f>D36/'1'!D36</f>
        <v>3.3177415920285945E-3</v>
      </c>
      <c r="Q36" s="15">
        <f>E36/'1'!E36</f>
        <v>3.4281788674103216E-3</v>
      </c>
    </row>
    <row r="37" spans="1:17" ht="20.100000000000001" customHeight="1">
      <c r="A37" s="102" t="s">
        <v>9</v>
      </c>
      <c r="B37" s="1">
        <v>29057</v>
      </c>
      <c r="C37" s="1">
        <v>28776</v>
      </c>
      <c r="D37" s="1">
        <v>29726</v>
      </c>
      <c r="E37" s="1">
        <v>30054</v>
      </c>
      <c r="F37" s="1"/>
      <c r="G37" s="17">
        <f t="shared" si="7"/>
        <v>3.4311869773204391E-2</v>
      </c>
      <c r="I37" s="15">
        <f t="shared" si="8"/>
        <v>1.5358723476905886E-2</v>
      </c>
      <c r="J37" s="15">
        <f t="shared" si="9"/>
        <v>2.0849348675215748E-2</v>
      </c>
      <c r="K37" s="15">
        <f t="shared" si="10"/>
        <v>2.1877895641716525E-2</v>
      </c>
      <c r="L37" s="15">
        <f t="shared" si="11"/>
        <v>2.1754535814202627E-2</v>
      </c>
      <c r="N37" s="15">
        <f>B37/'1'!B37</f>
        <v>3.613208947855738E-3</v>
      </c>
      <c r="O37" s="15">
        <f>C37/'1'!C37</f>
        <v>3.0590821924230309E-3</v>
      </c>
      <c r="P37" s="15">
        <f>D37/'1'!D37</f>
        <v>2.7284127853757223E-3</v>
      </c>
      <c r="Q37" s="15">
        <f>E37/'1'!E37</f>
        <v>2.9166467316214329E-3</v>
      </c>
    </row>
    <row r="38" spans="1:17" ht="20.100000000000001" customHeight="1">
      <c r="A38" s="102" t="s">
        <v>10</v>
      </c>
      <c r="B38" s="1">
        <v>20096</v>
      </c>
      <c r="C38" s="1">
        <v>16821</v>
      </c>
      <c r="D38" s="1">
        <v>15934</v>
      </c>
      <c r="E38" s="1">
        <v>17688</v>
      </c>
      <c r="F38" s="1"/>
      <c r="G38" s="17">
        <f t="shared" si="7"/>
        <v>-0.11982484076433121</v>
      </c>
      <c r="I38" s="15">
        <f t="shared" si="8"/>
        <v>1.0622187665344002E-2</v>
      </c>
      <c r="J38" s="15">
        <f t="shared" si="9"/>
        <v>1.2187478943070758E-2</v>
      </c>
      <c r="K38" s="15">
        <f t="shared" si="10"/>
        <v>1.1727187955160839E-2</v>
      </c>
      <c r="L38" s="15">
        <f t="shared" si="11"/>
        <v>1.2803428145392162E-2</v>
      </c>
      <c r="N38" s="15">
        <f>B38/'1'!B38</f>
        <v>1.9222410637216791E-3</v>
      </c>
      <c r="O38" s="15">
        <f>C38/'1'!C38</f>
        <v>1.4220080451113263E-3</v>
      </c>
      <c r="P38" s="15">
        <f>D38/'1'!D38</f>
        <v>1.2054945251150492E-3</v>
      </c>
      <c r="Q38" s="15">
        <f>E38/'1'!E38</f>
        <v>1.4453133011558829E-3</v>
      </c>
    </row>
    <row r="39" spans="1:17" ht="20.100000000000001" customHeight="1">
      <c r="A39" s="102" t="s">
        <v>11</v>
      </c>
      <c r="B39" s="1">
        <v>92018</v>
      </c>
      <c r="C39" s="1">
        <v>73960</v>
      </c>
      <c r="D39" s="1">
        <v>70421</v>
      </c>
      <c r="E39" s="1">
        <v>66702</v>
      </c>
      <c r="F39" s="1"/>
      <c r="G39" s="17">
        <f t="shared" si="7"/>
        <v>-0.27512008520072162</v>
      </c>
      <c r="I39" s="15">
        <f t="shared" si="8"/>
        <v>4.863816006118752E-2</v>
      </c>
      <c r="J39" s="15">
        <f t="shared" si="9"/>
        <v>5.358694147966906E-2</v>
      </c>
      <c r="K39" s="15">
        <f t="shared" si="10"/>
        <v>5.1828812789656169E-2</v>
      </c>
      <c r="L39" s="15">
        <f t="shared" si="11"/>
        <v>4.8282127100517193E-2</v>
      </c>
      <c r="N39" s="15">
        <f>B39/'1'!B39</f>
        <v>3.6997225147804153E-3</v>
      </c>
      <c r="O39" s="15">
        <f>C39/'1'!C39</f>
        <v>2.6716705461760108E-3</v>
      </c>
      <c r="P39" s="15">
        <f>D39/'1'!D39</f>
        <v>2.2860785764886294E-3</v>
      </c>
      <c r="Q39" s="15">
        <f>E39/'1'!E39</f>
        <v>2.2297331854911904E-3</v>
      </c>
    </row>
    <row r="40" spans="1:17" ht="20.100000000000001" customHeight="1">
      <c r="A40" s="102" t="s">
        <v>12</v>
      </c>
      <c r="B40" s="1">
        <v>128788</v>
      </c>
      <c r="C40" s="1">
        <v>100538</v>
      </c>
      <c r="D40" s="1">
        <v>103458</v>
      </c>
      <c r="E40" s="1">
        <v>115639</v>
      </c>
      <c r="F40" s="1"/>
      <c r="G40" s="17">
        <f t="shared" si="7"/>
        <v>-0.10209802155480324</v>
      </c>
      <c r="I40" s="15">
        <f t="shared" si="8"/>
        <v>6.8073761198463548E-2</v>
      </c>
      <c r="J40" s="15">
        <f t="shared" si="9"/>
        <v>7.2843752332111517E-2</v>
      </c>
      <c r="K40" s="15">
        <f t="shared" si="10"/>
        <v>7.6143555382517256E-2</v>
      </c>
      <c r="L40" s="15">
        <f t="shared" si="11"/>
        <v>8.3705089739088898E-2</v>
      </c>
      <c r="N40" s="15">
        <f>B40/'1'!B40</f>
        <v>3.9597052610231571E-3</v>
      </c>
      <c r="O40" s="15">
        <f>C40/'1'!C40</f>
        <v>3.2326504836934231E-3</v>
      </c>
      <c r="P40" s="15">
        <f>D40/'1'!D40</f>
        <v>2.9884319796364437E-3</v>
      </c>
      <c r="Q40" s="15">
        <f>E40/'1'!E40</f>
        <v>3.1116228189727543E-3</v>
      </c>
    </row>
    <row r="41" spans="1:17" ht="20.100000000000001" customHeight="1">
      <c r="A41" s="103" t="s">
        <v>13</v>
      </c>
      <c r="B41" s="7">
        <f>SUM(B28:B40)</f>
        <v>1891889</v>
      </c>
      <c r="C41" s="7">
        <f>SUM(C28:C40)</f>
        <v>1380187</v>
      </c>
      <c r="D41" s="7">
        <f t="shared" ref="D41:E41" si="12">SUM(D28:D40)</f>
        <v>1358723</v>
      </c>
      <c r="E41" s="7">
        <f t="shared" si="12"/>
        <v>1381505</v>
      </c>
      <c r="F41" s="1"/>
      <c r="G41" s="16">
        <f t="shared" si="7"/>
        <v>-0.26977481237007034</v>
      </c>
      <c r="I41" s="11">
        <f>SUM(I28:I40)</f>
        <v>0.99999999999999989</v>
      </c>
      <c r="J41" s="11">
        <f>SUM(J28:J40)</f>
        <v>0.99999999999999989</v>
      </c>
      <c r="K41" s="11">
        <f t="shared" ref="K41:L41" si="13">SUM(K28:K40)</f>
        <v>0.99999999999999989</v>
      </c>
      <c r="L41" s="11">
        <f t="shared" si="13"/>
        <v>0.99999999999999989</v>
      </c>
      <c r="N41" s="11">
        <f>B41/'1'!B41</f>
        <v>6.1116695515579435E-3</v>
      </c>
      <c r="O41" s="11">
        <f>C41/'1'!C41</f>
        <v>4.1711665087993312E-3</v>
      </c>
      <c r="P41" s="11">
        <f>D41/'1'!D41</f>
        <v>3.7009174472706977E-3</v>
      </c>
      <c r="Q41" s="11">
        <f>E41/'1'!E41</f>
        <v>3.7807403075421743E-3</v>
      </c>
    </row>
    <row r="42" spans="1:17" ht="22.5" customHeight="1">
      <c r="A42" s="4" t="s">
        <v>23</v>
      </c>
    </row>
    <row r="44" spans="1:17">
      <c r="A44" t="s">
        <v>18</v>
      </c>
    </row>
    <row r="46" spans="1:17" ht="20.100000000000001" customHeight="1">
      <c r="A46" s="127" t="s">
        <v>16</v>
      </c>
      <c r="B46" s="118" t="str">
        <f>B6</f>
        <v>CVB</v>
      </c>
      <c r="C46" s="118"/>
      <c r="D46" s="118"/>
      <c r="E46" s="118"/>
      <c r="F46" s="3"/>
      <c r="G46" s="119" t="s">
        <v>95</v>
      </c>
    </row>
    <row r="47" spans="1:17" ht="20.100000000000001" customHeight="1">
      <c r="A47" s="127"/>
      <c r="B47" s="114">
        <v>2019</v>
      </c>
      <c r="C47" s="5">
        <v>2020</v>
      </c>
      <c r="D47" s="24">
        <v>2021</v>
      </c>
      <c r="E47" s="8">
        <v>2022</v>
      </c>
      <c r="F47" s="9"/>
      <c r="G47" s="120"/>
    </row>
    <row r="48" spans="1:17" ht="20.100000000000001" customHeight="1">
      <c r="A48" s="102" t="s">
        <v>0</v>
      </c>
      <c r="B48" s="104">
        <f t="shared" ref="B48:D61" si="14">B28/B8</f>
        <v>5.0354765534937336</v>
      </c>
      <c r="C48" s="104">
        <f t="shared" si="14"/>
        <v>6.1755593803786573</v>
      </c>
      <c r="D48" s="104">
        <f t="shared" si="14"/>
        <v>7.6431143114311428</v>
      </c>
      <c r="E48" s="104">
        <f t="shared" ref="D48:E48" si="15">E28/E8</f>
        <v>8.1303777075004469</v>
      </c>
      <c r="F48" s="12"/>
      <c r="G48" s="17">
        <f>(E48-D48)/D48</f>
        <v>6.3751944065594632E-2</v>
      </c>
    </row>
    <row r="49" spans="1:7" ht="20.100000000000001" customHeight="1">
      <c r="A49" s="102" t="s">
        <v>1</v>
      </c>
      <c r="B49" s="104">
        <f t="shared" si="14"/>
        <v>3.8810830717429807</v>
      </c>
      <c r="C49" s="104">
        <f t="shared" si="14"/>
        <v>4.5544807757906538</v>
      </c>
      <c r="D49" s="104">
        <f t="shared" si="14"/>
        <v>5.8745594898472895</v>
      </c>
      <c r="E49" s="104">
        <f t="shared" ref="D49:E49" si="16">E29/E9</f>
        <v>6.0546684021714974</v>
      </c>
      <c r="F49" s="12"/>
      <c r="G49" s="17">
        <f t="shared" ref="G49:G61" si="17">(E49-D49)/D49</f>
        <v>3.0659134976074583E-2</v>
      </c>
    </row>
    <row r="50" spans="1:7" ht="20.100000000000001" customHeight="1">
      <c r="A50" s="102" t="s">
        <v>2</v>
      </c>
      <c r="B50" s="104">
        <f t="shared" si="14"/>
        <v>2.630232871180509</v>
      </c>
      <c r="C50" s="104">
        <f t="shared" si="14"/>
        <v>3.8287417763157894</v>
      </c>
      <c r="D50" s="104">
        <f t="shared" si="14"/>
        <v>5.5268861173584138</v>
      </c>
      <c r="E50" s="104">
        <f t="shared" ref="D50:E50" si="18">E30/E10</f>
        <v>6.062702702702703</v>
      </c>
      <c r="F50" s="12"/>
      <c r="G50" s="17">
        <f t="shared" si="17"/>
        <v>9.6947281700167129E-2</v>
      </c>
    </row>
    <row r="51" spans="1:7" ht="20.100000000000001" customHeight="1">
      <c r="A51" s="102" t="s">
        <v>3</v>
      </c>
      <c r="B51" s="104">
        <f t="shared" si="14"/>
        <v>2.2977991746905091</v>
      </c>
      <c r="C51" s="104">
        <f t="shared" si="14"/>
        <v>3.5258314984355081</v>
      </c>
      <c r="D51" s="104">
        <f t="shared" si="14"/>
        <v>4.7896076117421451</v>
      </c>
      <c r="E51" s="104">
        <f t="shared" ref="D51:E51" si="19">E31/E11</f>
        <v>5.1145090044172612</v>
      </c>
      <c r="F51" s="12"/>
      <c r="G51" s="17">
        <f t="shared" si="17"/>
        <v>6.7834657661431735E-2</v>
      </c>
    </row>
    <row r="52" spans="1:7" ht="20.100000000000001" customHeight="1">
      <c r="A52" s="102" t="s">
        <v>4</v>
      </c>
      <c r="B52" s="104">
        <f t="shared" si="14"/>
        <v>2.4441466449698477</v>
      </c>
      <c r="C52" s="104">
        <f t="shared" si="14"/>
        <v>3.2516120436983744</v>
      </c>
      <c r="D52" s="104">
        <f t="shared" si="14"/>
        <v>4.623440341750201</v>
      </c>
      <c r="E52" s="104">
        <f t="shared" ref="D52:E52" si="20">E32/E12</f>
        <v>4.9077537969624299</v>
      </c>
      <c r="F52" s="12"/>
      <c r="G52" s="17">
        <f t="shared" si="17"/>
        <v>6.1493916693343149E-2</v>
      </c>
    </row>
    <row r="53" spans="1:7" ht="20.100000000000001" customHeight="1">
      <c r="A53" s="102" t="s">
        <v>5</v>
      </c>
      <c r="B53" s="104">
        <f t="shared" si="14"/>
        <v>2.3266625060675405</v>
      </c>
      <c r="C53" s="104">
        <f t="shared" si="14"/>
        <v>3.7990864103540161</v>
      </c>
      <c r="D53" s="104">
        <f t="shared" si="14"/>
        <v>4.6280847946522599</v>
      </c>
      <c r="E53" s="104">
        <f t="shared" ref="D53:E53" si="21">E33/E13</f>
        <v>4.8026178122264218</v>
      </c>
      <c r="F53" s="12"/>
      <c r="G53" s="17">
        <f t="shared" si="17"/>
        <v>3.7711715605520973E-2</v>
      </c>
    </row>
    <row r="54" spans="1:7" ht="20.100000000000001" customHeight="1">
      <c r="A54" s="102" t="s">
        <v>6</v>
      </c>
      <c r="B54" s="104">
        <f t="shared" si="14"/>
        <v>2.7540734757541152</v>
      </c>
      <c r="C54" s="104">
        <f t="shared" si="14"/>
        <v>3.7762533708639254</v>
      </c>
      <c r="D54" s="104">
        <f t="shared" si="14"/>
        <v>4.792073883563245</v>
      </c>
      <c r="E54" s="104">
        <f t="shared" ref="D54:E54" si="22">E34/E14</f>
        <v>5.4764280746318308</v>
      </c>
      <c r="F54" s="12"/>
      <c r="G54" s="17">
        <f t="shared" si="17"/>
        <v>0.14280960763478884</v>
      </c>
    </row>
    <row r="55" spans="1:7" ht="20.100000000000001" customHeight="1">
      <c r="A55" s="102" t="s">
        <v>7</v>
      </c>
      <c r="B55" s="104">
        <f t="shared" si="14"/>
        <v>2.6413077648538197</v>
      </c>
      <c r="C55" s="104">
        <f t="shared" si="14"/>
        <v>2.8225883917685741</v>
      </c>
      <c r="D55" s="104">
        <f t="shared" si="14"/>
        <v>3.62550384756321</v>
      </c>
      <c r="E55" s="104">
        <f t="shared" ref="D55:E55" si="23">E35/E15</f>
        <v>4.7470245631805517</v>
      </c>
      <c r="F55" s="12"/>
      <c r="G55" s="17">
        <f t="shared" si="17"/>
        <v>0.30934202879722311</v>
      </c>
    </row>
    <row r="56" spans="1:7" ht="20.100000000000001" customHeight="1">
      <c r="A56" s="102" t="s">
        <v>8</v>
      </c>
      <c r="B56" s="104">
        <f t="shared" si="14"/>
        <v>2.2979422246308978</v>
      </c>
      <c r="C56" s="104">
        <f t="shared" si="14"/>
        <v>3.1316038629047527</v>
      </c>
      <c r="D56" s="104">
        <f t="shared" si="14"/>
        <v>4.5940661280467108</v>
      </c>
      <c r="E56" s="104">
        <f t="shared" ref="D56:E56" si="24">E36/E16</f>
        <v>4.8263974728746053</v>
      </c>
      <c r="F56" s="12"/>
      <c r="G56" s="17">
        <f t="shared" si="17"/>
        <v>5.0572050630598206E-2</v>
      </c>
    </row>
    <row r="57" spans="1:7" ht="20.100000000000001" customHeight="1">
      <c r="A57" s="102" t="s">
        <v>9</v>
      </c>
      <c r="B57" s="104">
        <f t="shared" si="14"/>
        <v>3.3310787573082656</v>
      </c>
      <c r="C57" s="104">
        <f t="shared" si="14"/>
        <v>3.774891774891775</v>
      </c>
      <c r="D57" s="104">
        <f t="shared" si="14"/>
        <v>4.4633633633633636</v>
      </c>
      <c r="E57" s="104">
        <f t="shared" ref="D57:E57" si="25">E37/E17</f>
        <v>4.8725680933852136</v>
      </c>
      <c r="F57" s="12"/>
      <c r="G57" s="17">
        <f t="shared" si="17"/>
        <v>9.1680801384159349E-2</v>
      </c>
    </row>
    <row r="58" spans="1:7" ht="20.100000000000001" customHeight="1">
      <c r="A58" s="102" t="s">
        <v>10</v>
      </c>
      <c r="B58" s="104">
        <f t="shared" si="14"/>
        <v>3.1419637273295811</v>
      </c>
      <c r="C58" s="104">
        <f t="shared" si="14"/>
        <v>3.5301154249737672</v>
      </c>
      <c r="D58" s="104">
        <f t="shared" si="14"/>
        <v>3.8977495107632092</v>
      </c>
      <c r="E58" s="104">
        <f t="shared" ref="D58:E58" si="26">E38/E18</f>
        <v>4.4893401015228429</v>
      </c>
      <c r="F58" s="12"/>
      <c r="G58" s="17">
        <f t="shared" si="17"/>
        <v>0.15177747803598485</v>
      </c>
    </row>
    <row r="59" spans="1:7" ht="20.100000000000001" customHeight="1">
      <c r="A59" s="102" t="s">
        <v>11</v>
      </c>
      <c r="B59" s="104">
        <f t="shared" si="14"/>
        <v>3.3597926099021471</v>
      </c>
      <c r="C59" s="104">
        <f t="shared" si="14"/>
        <v>3.7761666496477075</v>
      </c>
      <c r="D59" s="104">
        <f t="shared" si="14"/>
        <v>4.8190652159036471</v>
      </c>
      <c r="E59" s="104">
        <f t="shared" ref="D59:E59" si="27">E39/E19</f>
        <v>5.0851566669207902</v>
      </c>
      <c r="F59" s="12"/>
      <c r="G59" s="17">
        <f t="shared" si="17"/>
        <v>5.5216403824335236E-2</v>
      </c>
    </row>
    <row r="60" spans="1:7" ht="20.100000000000001" customHeight="1">
      <c r="A60" s="102" t="s">
        <v>12</v>
      </c>
      <c r="B60" s="104">
        <f t="shared" si="14"/>
        <v>3.8901709659880384</v>
      </c>
      <c r="C60" s="104">
        <f t="shared" si="14"/>
        <v>4.1322646937936707</v>
      </c>
      <c r="D60" s="104">
        <f t="shared" si="14"/>
        <v>5.0598131755269717</v>
      </c>
      <c r="E60" s="104">
        <f t="shared" ref="D60:E60" si="28">E40/E20</f>
        <v>5.3601093909335313</v>
      </c>
      <c r="F60" s="12"/>
      <c r="G60" s="17">
        <f t="shared" si="17"/>
        <v>5.9349269427380433E-2</v>
      </c>
    </row>
    <row r="61" spans="1:7" ht="20.100000000000001" customHeight="1">
      <c r="A61" s="103" t="s">
        <v>13</v>
      </c>
      <c r="B61" s="105">
        <f t="shared" si="14"/>
        <v>2.7763349055080901</v>
      </c>
      <c r="C61" s="105">
        <f t="shared" si="14"/>
        <v>3.8066248362407777</v>
      </c>
      <c r="D61" s="105">
        <f t="shared" si="14"/>
        <v>4.9760959531221385</v>
      </c>
      <c r="E61" s="105">
        <f t="shared" ref="D61:E61" si="29">E41/E21</f>
        <v>5.3875597153163692</v>
      </c>
      <c r="F61" s="12"/>
      <c r="G61" s="16">
        <f t="shared" si="17"/>
        <v>8.2688068331171774E-2</v>
      </c>
    </row>
  </sheetData>
  <mergeCells count="13">
    <mergeCell ref="I6:L6"/>
    <mergeCell ref="N6:Q6"/>
    <mergeCell ref="A26:A27"/>
    <mergeCell ref="B26:E26"/>
    <mergeCell ref="G26:G27"/>
    <mergeCell ref="I26:L26"/>
    <mergeCell ref="N26:Q26"/>
    <mergeCell ref="A46:A47"/>
    <mergeCell ref="B46:E46"/>
    <mergeCell ref="G46:G47"/>
    <mergeCell ref="A6:A7"/>
    <mergeCell ref="B6:E6"/>
    <mergeCell ref="G6:G7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C4618851-8D7D-4DEF-8039-EB28F7680E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4" id="{C8EAD9EC-09B8-4CBC-AAE7-7240E3EEDCD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G21</xm:sqref>
        </x14:conditionalFormatting>
        <x14:conditionalFormatting xmlns:xm="http://schemas.microsoft.com/office/excel/2006/main">
          <x14:cfRule type="iconSet" priority="3" id="{14874185-8BDE-4B13-BBA7-D033834E21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C07E9B92-FED4-489B-ADF1-0CB03E072C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G41</xm:sqref>
        </x14:conditionalFormatting>
        <x14:conditionalFormatting xmlns:xm="http://schemas.microsoft.com/office/excel/2006/main">
          <x14:cfRule type="iconSet" priority="6" id="{0AC40957-7AFF-45C7-837D-9C99B3E102A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" id="{78034D32-540A-45A8-A4C3-A893C7B64F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G61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BF754-229B-489B-94F8-B86A88E90625}">
  <dimension ref="A2:Q61"/>
  <sheetViews>
    <sheetView workbookViewId="0">
      <selection activeCell="O36" sqref="O36"/>
    </sheetView>
  </sheetViews>
  <sheetFormatPr defaultRowHeight="15"/>
  <cols>
    <col min="1" max="1" width="45.5703125" bestFit="1" customWidth="1"/>
    <col min="2" max="5" width="10.7109375" customWidth="1"/>
    <col min="6" max="6" width="1.7109375" customWidth="1"/>
    <col min="7" max="7" width="10.7109375" customWidth="1"/>
    <col min="8" max="8" width="1.7109375" customWidth="1"/>
    <col min="13" max="13" width="2" customWidth="1"/>
  </cols>
  <sheetData>
    <row r="2" spans="1:17">
      <c r="A2" s="2" t="s">
        <v>33</v>
      </c>
    </row>
    <row r="4" spans="1:17">
      <c r="A4" s="2" t="s">
        <v>15</v>
      </c>
    </row>
    <row r="5" spans="1:17">
      <c r="A5" s="2"/>
    </row>
    <row r="6" spans="1:17" ht="20.100000000000001" customHeight="1">
      <c r="A6" s="127" t="s">
        <v>16</v>
      </c>
      <c r="B6" s="118" t="s">
        <v>35</v>
      </c>
      <c r="C6" s="118"/>
      <c r="D6" s="118"/>
      <c r="E6" s="118"/>
      <c r="F6" s="3"/>
      <c r="G6" s="119" t="s">
        <v>95</v>
      </c>
      <c r="I6" s="118" t="s">
        <v>19</v>
      </c>
      <c r="J6" s="118"/>
      <c r="K6" s="118"/>
      <c r="L6" s="118"/>
      <c r="N6" s="118" t="s">
        <v>34</v>
      </c>
      <c r="O6" s="118"/>
      <c r="P6" s="118"/>
      <c r="Q6" s="118"/>
    </row>
    <row r="7" spans="1:17" ht="20.100000000000001" customHeight="1">
      <c r="A7" s="127"/>
      <c r="B7" s="114">
        <v>2019</v>
      </c>
      <c r="C7" s="5">
        <v>2020</v>
      </c>
      <c r="D7" s="24">
        <v>2021</v>
      </c>
      <c r="E7" s="8">
        <v>2022</v>
      </c>
      <c r="F7" s="9"/>
      <c r="G7" s="120"/>
      <c r="I7" s="109">
        <v>2019</v>
      </c>
      <c r="J7" s="5">
        <v>2020</v>
      </c>
      <c r="K7" s="24">
        <v>2021</v>
      </c>
      <c r="L7" s="8">
        <v>2022</v>
      </c>
      <c r="N7" s="109">
        <v>2019</v>
      </c>
      <c r="O7" s="5">
        <v>2020</v>
      </c>
      <c r="P7" s="24">
        <v>2021</v>
      </c>
      <c r="Q7" s="8">
        <v>2022</v>
      </c>
    </row>
    <row r="8" spans="1:17" ht="20.100000000000001" customHeight="1">
      <c r="A8" s="102" t="s">
        <v>0</v>
      </c>
      <c r="B8" s="1">
        <v>281655</v>
      </c>
      <c r="C8" s="1">
        <v>279497</v>
      </c>
      <c r="D8" s="1">
        <v>280310</v>
      </c>
      <c r="E8" s="1">
        <v>260272</v>
      </c>
      <c r="F8" s="1"/>
      <c r="G8" s="17">
        <f>(E8-D8)/D8</f>
        <v>-7.1485141450536901E-2</v>
      </c>
      <c r="I8" s="15">
        <f>B8/$B$21</f>
        <v>7.3906438969426919E-2</v>
      </c>
      <c r="J8" s="15">
        <f>C8/$C$21</f>
        <v>7.2245678266250543E-2</v>
      </c>
      <c r="K8" s="15">
        <f>D8/$D$21</f>
        <v>7.1532762520721563E-2</v>
      </c>
      <c r="L8" s="15">
        <f>E8/$E$21</f>
        <v>7.1945027311921469E-2</v>
      </c>
      <c r="N8" s="15">
        <f>B8/'1'!B8</f>
        <v>4.4521671228351101E-2</v>
      </c>
      <c r="O8" s="15">
        <f>C8/'1'!C8</f>
        <v>4.3297619256013435E-2</v>
      </c>
      <c r="P8" s="15">
        <f>D8/'1'!D8</f>
        <v>4.2945335127893017E-2</v>
      </c>
      <c r="Q8" s="15">
        <f>E8/'1'!E8</f>
        <v>4.3066470643228792E-2</v>
      </c>
    </row>
    <row r="9" spans="1:17" ht="20.100000000000001" customHeight="1">
      <c r="A9" s="102" t="s">
        <v>1</v>
      </c>
      <c r="B9" s="1">
        <v>526480</v>
      </c>
      <c r="C9" s="1">
        <v>549760</v>
      </c>
      <c r="D9" s="1">
        <v>558467</v>
      </c>
      <c r="E9" s="1">
        <v>523214</v>
      </c>
      <c r="F9" s="1"/>
      <c r="G9" s="17">
        <f t="shared" ref="G9:G21" si="0">(E9-D9)/D9</f>
        <v>-6.3124589277432683E-2</v>
      </c>
      <c r="I9" s="15">
        <f t="shared" ref="I9:I20" si="1">B9/$B$21</f>
        <v>0.13814866410546195</v>
      </c>
      <c r="J9" s="15">
        <f t="shared" ref="J9:J20" si="2">C9/$C$21</f>
        <v>0.14210450947113529</v>
      </c>
      <c r="K9" s="15">
        <f t="shared" ref="K9:K20" si="3">D9/$D$21</f>
        <v>0.14251609748728125</v>
      </c>
      <c r="L9" s="15">
        <f t="shared" ref="L9:L20" si="4">E9/$E$21</f>
        <v>0.14462810260027847</v>
      </c>
      <c r="N9" s="15">
        <f>B9/'1'!B9</f>
        <v>4.1379354792363245E-2</v>
      </c>
      <c r="O9" s="15">
        <f>C9/'1'!C9</f>
        <v>3.9570975650994593E-2</v>
      </c>
      <c r="P9" s="15">
        <f>D9/'1'!D9</f>
        <v>3.8216884361808069E-2</v>
      </c>
      <c r="Q9" s="15">
        <f>E9/'1'!E9</f>
        <v>3.8526492403260559E-2</v>
      </c>
    </row>
    <row r="10" spans="1:17" ht="20.100000000000001" customHeight="1">
      <c r="A10" s="102" t="s">
        <v>2</v>
      </c>
      <c r="B10" s="1">
        <v>95297</v>
      </c>
      <c r="C10" s="1">
        <v>107252</v>
      </c>
      <c r="D10" s="1">
        <v>119167</v>
      </c>
      <c r="E10" s="1">
        <v>119100</v>
      </c>
      <c r="F10" s="1"/>
      <c r="G10" s="17">
        <f t="shared" si="0"/>
        <v>-5.6223618954912014E-4</v>
      </c>
      <c r="I10" s="15">
        <f t="shared" si="1"/>
        <v>2.5005989293531011E-2</v>
      </c>
      <c r="J10" s="15">
        <f t="shared" si="2"/>
        <v>2.7722993396751675E-2</v>
      </c>
      <c r="K10" s="15">
        <f t="shared" si="3"/>
        <v>3.0410419575851114E-2</v>
      </c>
      <c r="L10" s="15">
        <f t="shared" si="4"/>
        <v>3.2921915353360511E-2</v>
      </c>
      <c r="N10" s="15">
        <f>B10/'1'!B10</f>
        <v>3.4497325920579081E-2</v>
      </c>
      <c r="O10" s="15">
        <f>C10/'1'!C10</f>
        <v>3.6573035757702446E-2</v>
      </c>
      <c r="P10" s="15">
        <f>D10/'1'!D10</f>
        <v>3.7849826706508924E-2</v>
      </c>
      <c r="Q10" s="15">
        <f>E10/'1'!E10</f>
        <v>3.9128720678099742E-2</v>
      </c>
    </row>
    <row r="11" spans="1:17" ht="20.100000000000001" customHeight="1">
      <c r="A11" s="102" t="s">
        <v>3</v>
      </c>
      <c r="B11" s="1">
        <v>468602</v>
      </c>
      <c r="C11" s="1">
        <v>492905</v>
      </c>
      <c r="D11" s="1">
        <v>504268</v>
      </c>
      <c r="E11" s="1">
        <v>467661</v>
      </c>
      <c r="F11" s="1"/>
      <c r="G11" s="17">
        <f t="shared" si="0"/>
        <v>-7.2594334758501439E-2</v>
      </c>
      <c r="I11" s="15">
        <f t="shared" si="1"/>
        <v>0.12296144259449111</v>
      </c>
      <c r="J11" s="15">
        <f t="shared" si="2"/>
        <v>0.12740836590670462</v>
      </c>
      <c r="K11" s="15">
        <f t="shared" si="3"/>
        <v>0.12868496696799692</v>
      </c>
      <c r="L11" s="15">
        <f t="shared" si="4"/>
        <v>0.12927200550854684</v>
      </c>
      <c r="N11" s="15">
        <f>B11/'1'!B11</f>
        <v>3.458139969942501E-2</v>
      </c>
      <c r="O11" s="15">
        <f>C11/'1'!C11</f>
        <v>3.3960101797972445E-2</v>
      </c>
      <c r="P11" s="15">
        <f>D11/'1'!D11</f>
        <v>3.3074930654988149E-2</v>
      </c>
      <c r="Q11" s="15">
        <f>E11/'1'!E11</f>
        <v>3.2114408520277853E-2</v>
      </c>
    </row>
    <row r="12" spans="1:17" ht="20.100000000000001" customHeight="1">
      <c r="A12" s="102" t="s">
        <v>4</v>
      </c>
      <c r="B12" s="1">
        <v>262491</v>
      </c>
      <c r="C12" s="1">
        <v>277803</v>
      </c>
      <c r="D12" s="1">
        <v>290575</v>
      </c>
      <c r="E12" s="1">
        <v>278800</v>
      </c>
      <c r="F12" s="1"/>
      <c r="G12" s="17">
        <f t="shared" si="0"/>
        <v>-4.0523100748515874E-2</v>
      </c>
      <c r="I12" s="15">
        <f t="shared" si="1"/>
        <v>6.8877794008712218E-2</v>
      </c>
      <c r="J12" s="15">
        <f t="shared" si="2"/>
        <v>7.1807805305241917E-2</v>
      </c>
      <c r="K12" s="15">
        <f t="shared" si="3"/>
        <v>7.4152304482389741E-2</v>
      </c>
      <c r="L12" s="15">
        <f t="shared" si="4"/>
        <v>7.706658270795054E-2</v>
      </c>
      <c r="N12" s="15">
        <f>B12/'1'!B12</f>
        <v>2.3823476958277537E-2</v>
      </c>
      <c r="O12" s="15">
        <f>C12/'1'!C12</f>
        <v>2.46758180571565E-2</v>
      </c>
      <c r="P12" s="15">
        <f>D12/'1'!D12</f>
        <v>2.4789592389401052E-2</v>
      </c>
      <c r="Q12" s="15">
        <f>E12/'1'!E12</f>
        <v>2.4668263615257906E-2</v>
      </c>
    </row>
    <row r="13" spans="1:17" ht="20.100000000000001" customHeight="1">
      <c r="A13" s="102" t="s">
        <v>5</v>
      </c>
      <c r="B13" s="1">
        <v>390837</v>
      </c>
      <c r="C13" s="1">
        <v>400088</v>
      </c>
      <c r="D13" s="1">
        <v>376889</v>
      </c>
      <c r="E13" s="1">
        <v>326737</v>
      </c>
      <c r="F13" s="1"/>
      <c r="G13" s="17">
        <f t="shared" si="0"/>
        <v>-0.13306835699635702</v>
      </c>
      <c r="I13" s="15">
        <f t="shared" si="1"/>
        <v>0.10255586049420003</v>
      </c>
      <c r="J13" s="15">
        <f t="shared" si="2"/>
        <v>0.1034165981251593</v>
      </c>
      <c r="K13" s="15">
        <f t="shared" si="3"/>
        <v>9.6178913822811268E-2</v>
      </c>
      <c r="L13" s="15">
        <f t="shared" si="4"/>
        <v>9.0317446320830844E-2</v>
      </c>
      <c r="N13" s="15">
        <f>B13/'1'!B13</f>
        <v>5.3573653578780155E-2</v>
      </c>
      <c r="O13" s="15">
        <f>C13/'1'!C13</f>
        <v>5.2466525195571857E-2</v>
      </c>
      <c r="P13" s="15">
        <f>D13/'1'!D13</f>
        <v>4.8931346628922609E-2</v>
      </c>
      <c r="Q13" s="15">
        <f>E13/'1'!E13</f>
        <v>4.5779527113346916E-2</v>
      </c>
    </row>
    <row r="14" spans="1:17" ht="20.100000000000001" customHeight="1">
      <c r="A14" s="102" t="s">
        <v>6</v>
      </c>
      <c r="B14" s="1">
        <v>269645</v>
      </c>
      <c r="C14" s="1">
        <v>275320</v>
      </c>
      <c r="D14" s="1">
        <v>252338</v>
      </c>
      <c r="E14" s="1">
        <v>215419</v>
      </c>
      <c r="F14" s="1"/>
      <c r="G14" s="17">
        <f t="shared" si="0"/>
        <v>-0.14630773010802969</v>
      </c>
      <c r="I14" s="15">
        <f t="shared" si="1"/>
        <v>7.0755007849713739E-2</v>
      </c>
      <c r="J14" s="15">
        <f t="shared" si="2"/>
        <v>7.1165987972193256E-2</v>
      </c>
      <c r="K14" s="15">
        <f t="shared" si="3"/>
        <v>6.4394542574128064E-2</v>
      </c>
      <c r="L14" s="15">
        <f t="shared" si="4"/>
        <v>5.9546650575193684E-2</v>
      </c>
      <c r="N14" s="15">
        <f>B14/'1'!B14</f>
        <v>0.10828011921675459</v>
      </c>
      <c r="O14" s="15">
        <f>C14/'1'!C14</f>
        <v>0.10402203157309708</v>
      </c>
      <c r="P14" s="15">
        <f>D14/'1'!D14</f>
        <v>9.1556450220094246E-2</v>
      </c>
      <c r="Q14" s="15">
        <f>E14/'1'!E14</f>
        <v>8.4194189237304665E-2</v>
      </c>
    </row>
    <row r="15" spans="1:17" ht="20.100000000000001" customHeight="1">
      <c r="A15" s="102" t="s">
        <v>7</v>
      </c>
      <c r="B15" s="1">
        <v>153371</v>
      </c>
      <c r="C15" s="1">
        <v>157886</v>
      </c>
      <c r="D15" s="1">
        <v>164218</v>
      </c>
      <c r="E15" s="1">
        <v>153612</v>
      </c>
      <c r="F15" s="1"/>
      <c r="G15" s="17">
        <f t="shared" si="0"/>
        <v>-6.458488107272041E-2</v>
      </c>
      <c r="I15" s="15">
        <f t="shared" si="1"/>
        <v>4.0244641320693671E-2</v>
      </c>
      <c r="J15" s="15">
        <f t="shared" si="2"/>
        <v>4.0811104086073316E-2</v>
      </c>
      <c r="K15" s="15">
        <f t="shared" si="3"/>
        <v>4.1907057171088627E-2</v>
      </c>
      <c r="L15" s="15">
        <f t="shared" si="4"/>
        <v>4.2461807399331773E-2</v>
      </c>
      <c r="N15" s="15">
        <f>B15/'1'!B15</f>
        <v>4.5769490627118804E-2</v>
      </c>
      <c r="O15" s="15">
        <f>C15/'1'!C15</f>
        <v>4.3822140164457235E-2</v>
      </c>
      <c r="P15" s="15">
        <f>D15/'1'!D15</f>
        <v>4.1414495502152461E-2</v>
      </c>
      <c r="Q15" s="15">
        <f>E15/'1'!E15</f>
        <v>4.0631269614760483E-2</v>
      </c>
    </row>
    <row r="16" spans="1:17" ht="20.100000000000001" customHeight="1">
      <c r="A16" s="102" t="s">
        <v>8</v>
      </c>
      <c r="B16" s="1">
        <v>799922</v>
      </c>
      <c r="C16" s="1">
        <v>761052</v>
      </c>
      <c r="D16" s="1">
        <v>792138</v>
      </c>
      <c r="E16" s="1">
        <v>699454</v>
      </c>
      <c r="F16" s="1"/>
      <c r="G16" s="17">
        <f t="shared" si="0"/>
        <v>-0.11700486531387208</v>
      </c>
      <c r="I16" s="15">
        <f t="shared" si="1"/>
        <v>0.20990000700609582</v>
      </c>
      <c r="J16" s="15">
        <f t="shared" si="2"/>
        <v>0.19672024363727161</v>
      </c>
      <c r="K16" s="15">
        <f t="shared" si="3"/>
        <v>0.20214697812293295</v>
      </c>
      <c r="L16" s="15">
        <f t="shared" si="4"/>
        <v>0.19334479749428565</v>
      </c>
      <c r="N16" s="15">
        <f>B16/'1'!B16</f>
        <v>0.17027710618195968</v>
      </c>
      <c r="O16" s="15">
        <f>C16/'1'!C16</f>
        <v>0.16240692382398</v>
      </c>
      <c r="P16" s="15">
        <f>D16/'1'!D16</f>
        <v>0.14699680504660489</v>
      </c>
      <c r="Q16" s="15">
        <f>E16/'1'!E16</f>
        <v>0.13543598539402554</v>
      </c>
    </row>
    <row r="17" spans="1:17" ht="20.100000000000001" customHeight="1">
      <c r="A17" s="102" t="s">
        <v>9</v>
      </c>
      <c r="B17" s="1">
        <v>68501</v>
      </c>
      <c r="C17" s="1">
        <v>76194</v>
      </c>
      <c r="D17" s="1">
        <v>84983</v>
      </c>
      <c r="E17" s="1">
        <v>79185</v>
      </c>
      <c r="F17" s="1"/>
      <c r="G17" s="17">
        <f t="shared" si="0"/>
        <v>-6.8225409787839919E-2</v>
      </c>
      <c r="I17" s="15">
        <f t="shared" si="1"/>
        <v>1.7974703008449038E-2</v>
      </c>
      <c r="J17" s="15">
        <f t="shared" si="2"/>
        <v>1.9694977798755241E-2</v>
      </c>
      <c r="K17" s="15">
        <f t="shared" si="3"/>
        <v>2.1686949296487748E-2</v>
      </c>
      <c r="L17" s="15">
        <f t="shared" si="4"/>
        <v>2.1888512739343845E-2</v>
      </c>
      <c r="N17" s="15">
        <f>B17/'1'!B17</f>
        <v>3.0003175472214618E-2</v>
      </c>
      <c r="O17" s="15">
        <f>C17/'1'!C17</f>
        <v>2.9458717238611588E-2</v>
      </c>
      <c r="P17" s="15">
        <f>D17/'1'!D17</f>
        <v>2.9814401552623649E-2</v>
      </c>
      <c r="Q17" s="15">
        <f>E17/'1'!E17</f>
        <v>3.0770623720562246E-2</v>
      </c>
    </row>
    <row r="18" spans="1:17" ht="20.100000000000001" customHeight="1">
      <c r="A18" s="102" t="s">
        <v>10</v>
      </c>
      <c r="B18" s="1">
        <v>41495</v>
      </c>
      <c r="C18" s="1">
        <v>47030</v>
      </c>
      <c r="D18" s="1">
        <v>49220</v>
      </c>
      <c r="E18" s="1">
        <v>46264</v>
      </c>
      <c r="F18" s="1"/>
      <c r="G18" s="17">
        <f t="shared" si="0"/>
        <v>-6.0056887444128404E-2</v>
      </c>
      <c r="I18" s="15">
        <f t="shared" si="1"/>
        <v>1.0888312598875823E-2</v>
      </c>
      <c r="J18" s="15">
        <f t="shared" si="2"/>
        <v>1.2156532087506352E-2</v>
      </c>
      <c r="K18" s="15">
        <f t="shared" si="3"/>
        <v>1.2560531451856569E-2</v>
      </c>
      <c r="L18" s="15">
        <f t="shared" si="4"/>
        <v>1.2788408832139971E-2</v>
      </c>
      <c r="N18" s="15">
        <f>B18/'1'!B18</f>
        <v>1.4382292744385464E-2</v>
      </c>
      <c r="O18" s="15">
        <f>C18/'1'!C18</f>
        <v>1.4757926698008825E-2</v>
      </c>
      <c r="P18" s="15">
        <f>D18/'1'!D18</f>
        <v>1.4508572939477556E-2</v>
      </c>
      <c r="Q18" s="15">
        <f>E18/'1'!E18</f>
        <v>1.5553857382854381E-2</v>
      </c>
    </row>
    <row r="19" spans="1:17" ht="20.100000000000001" customHeight="1">
      <c r="A19" s="102" t="s">
        <v>11</v>
      </c>
      <c r="B19" s="1">
        <v>184961</v>
      </c>
      <c r="C19" s="1">
        <v>194981</v>
      </c>
      <c r="D19" s="1">
        <v>196112</v>
      </c>
      <c r="E19" s="1">
        <v>192128</v>
      </c>
      <c r="F19" s="1"/>
      <c r="G19" s="17">
        <f t="shared" si="0"/>
        <v>-2.0314922085338988E-2</v>
      </c>
      <c r="I19" s="15">
        <f t="shared" si="1"/>
        <v>4.8533876047732766E-2</v>
      </c>
      <c r="J19" s="15">
        <f t="shared" si="2"/>
        <v>5.0399591387498957E-2</v>
      </c>
      <c r="K19" s="15">
        <f t="shared" si="3"/>
        <v>5.0046138644585444E-2</v>
      </c>
      <c r="L19" s="15">
        <f t="shared" si="4"/>
        <v>5.3108494987493267E-2</v>
      </c>
      <c r="N19" s="15">
        <f>B19/'1'!B19</f>
        <v>2.8746233643635353E-2</v>
      </c>
      <c r="O19" s="15">
        <f>C19/'1'!C19</f>
        <v>2.8118039205846122E-2</v>
      </c>
      <c r="P19" s="15">
        <f>D19/'1'!D19</f>
        <v>2.6777473016622044E-2</v>
      </c>
      <c r="Q19" s="15">
        <f>E19/'1'!E19</f>
        <v>2.803465167461839E-2</v>
      </c>
    </row>
    <row r="20" spans="1:17" ht="20.100000000000001" customHeight="1">
      <c r="A20" s="102" t="s">
        <v>12</v>
      </c>
      <c r="B20" s="1">
        <v>267710</v>
      </c>
      <c r="C20" s="1">
        <v>248934</v>
      </c>
      <c r="D20" s="1">
        <v>249939</v>
      </c>
      <c r="E20" s="1">
        <v>255805</v>
      </c>
      <c r="F20" s="1"/>
      <c r="G20" s="17">
        <f t="shared" si="0"/>
        <v>2.3469726613293645E-2</v>
      </c>
      <c r="I20" s="15">
        <f t="shared" si="1"/>
        <v>7.0247262702615901E-2</v>
      </c>
      <c r="J20" s="15">
        <f t="shared" si="2"/>
        <v>6.4345612559457921E-2</v>
      </c>
      <c r="K20" s="15">
        <f t="shared" si="3"/>
        <v>6.3782337881868739E-2</v>
      </c>
      <c r="L20" s="15">
        <f t="shared" si="4"/>
        <v>7.0710248169323128E-2</v>
      </c>
      <c r="N20" s="15">
        <f>B20/'1'!B20</f>
        <v>3.5889792289385596E-2</v>
      </c>
      <c r="O20" s="15">
        <f>C20/'1'!C20</f>
        <v>3.4545067245438391E-2</v>
      </c>
      <c r="P20" s="15">
        <f>D20/'1'!D20</f>
        <v>3.2713736643811636E-2</v>
      </c>
      <c r="Q20" s="15">
        <f>E20/'1'!E20</f>
        <v>3.3326198348496372E-2</v>
      </c>
    </row>
    <row r="21" spans="1:17" ht="20.100000000000001" customHeight="1">
      <c r="A21" s="103" t="s">
        <v>13</v>
      </c>
      <c r="B21" s="7">
        <f>SUM(B8:B20)</f>
        <v>3810967</v>
      </c>
      <c r="C21" s="7">
        <f>SUM(C8:C20)</f>
        <v>3868702</v>
      </c>
      <c r="D21" s="7">
        <f t="shared" ref="D21:E21" si="5">SUM(D8:D20)</f>
        <v>3918624</v>
      </c>
      <c r="E21" s="7">
        <f t="shared" si="5"/>
        <v>3617651</v>
      </c>
      <c r="F21" s="1"/>
      <c r="G21" s="16">
        <f t="shared" si="0"/>
        <v>-7.6805786929289466E-2</v>
      </c>
      <c r="I21" s="11">
        <f>SUM(I8:I20)</f>
        <v>1</v>
      </c>
      <c r="J21" s="11">
        <f>SUM(J8:J20)</f>
        <v>1</v>
      </c>
      <c r="K21" s="11">
        <f t="shared" ref="K21:L21" si="6">SUM(K8:K20)</f>
        <v>0.99999999999999989</v>
      </c>
      <c r="L21" s="11">
        <f t="shared" si="6"/>
        <v>1</v>
      </c>
      <c r="N21" s="11">
        <f>B21/'1'!B21</f>
        <v>4.5762620806079464E-2</v>
      </c>
      <c r="O21" s="11">
        <f>C21/'1'!C21</f>
        <v>4.4199535705750498E-2</v>
      </c>
      <c r="P21" s="11">
        <f>D21/'1'!D21</f>
        <v>4.2466387051578736E-2</v>
      </c>
      <c r="Q21" s="11">
        <f>E21/'1'!E21</f>
        <v>4.1463059165470509E-2</v>
      </c>
    </row>
    <row r="22" spans="1:17" ht="22.5" customHeight="1">
      <c r="A22" s="4" t="s">
        <v>23</v>
      </c>
    </row>
    <row r="23" spans="1:17">
      <c r="A23" s="4"/>
    </row>
    <row r="24" spans="1:17">
      <c r="A24" s="3" t="s">
        <v>17</v>
      </c>
      <c r="E24" s="1"/>
      <c r="F24" s="1"/>
    </row>
    <row r="26" spans="1:17" ht="20.100000000000001" customHeight="1">
      <c r="A26" s="127" t="s">
        <v>16</v>
      </c>
      <c r="B26" s="118" t="str">
        <f>B6</f>
        <v>CVR DÃO</v>
      </c>
      <c r="C26" s="118"/>
      <c r="D26" s="118"/>
      <c r="E26" s="118"/>
      <c r="F26" s="3"/>
      <c r="G26" s="119" t="s">
        <v>95</v>
      </c>
      <c r="I26" s="118" t="s">
        <v>19</v>
      </c>
      <c r="J26" s="118"/>
      <c r="K26" s="118"/>
      <c r="L26" s="118"/>
      <c r="N26" s="118" t="str">
        <f>N6</f>
        <v>CVR DÃO/ TOTAL*</v>
      </c>
      <c r="O26" s="118"/>
      <c r="P26" s="118"/>
      <c r="Q26" s="118"/>
    </row>
    <row r="27" spans="1:17" ht="20.100000000000001" customHeight="1">
      <c r="A27" s="127"/>
      <c r="B27" s="114">
        <v>2019</v>
      </c>
      <c r="C27" s="5">
        <v>2020</v>
      </c>
      <c r="D27" s="24">
        <v>2021</v>
      </c>
      <c r="E27" s="8">
        <v>2022</v>
      </c>
      <c r="F27" s="9"/>
      <c r="G27" s="120"/>
      <c r="I27" s="109">
        <v>2019</v>
      </c>
      <c r="J27" s="5">
        <v>2020</v>
      </c>
      <c r="K27" s="24">
        <v>2021</v>
      </c>
      <c r="L27" s="8">
        <v>2022</v>
      </c>
      <c r="N27" s="109">
        <v>2019</v>
      </c>
      <c r="O27" s="5">
        <v>2020</v>
      </c>
      <c r="P27" s="24">
        <v>2021</v>
      </c>
      <c r="Q27" s="8">
        <v>2022</v>
      </c>
    </row>
    <row r="28" spans="1:17" ht="20.100000000000001" customHeight="1">
      <c r="A28" s="102" t="s">
        <v>0</v>
      </c>
      <c r="B28" s="1">
        <v>1419515</v>
      </c>
      <c r="C28" s="1">
        <v>1381264</v>
      </c>
      <c r="D28" s="1">
        <v>1454039</v>
      </c>
      <c r="E28" s="1">
        <v>1447079</v>
      </c>
      <c r="F28" s="1"/>
      <c r="G28" s="17">
        <f>(E28-D28)/D28</f>
        <v>-4.7866666574968072E-3</v>
      </c>
      <c r="I28" s="15">
        <f>B28/$B$41</f>
        <v>0.1048800825850809</v>
      </c>
      <c r="J28" s="15">
        <f>C28/$C$41</f>
        <v>9.9977569060909446E-2</v>
      </c>
      <c r="K28" s="15">
        <f>D28/$D$41</f>
        <v>9.7484282421956836E-2</v>
      </c>
      <c r="L28" s="15">
        <f>E28/$E$41</f>
        <v>9.8207275533464769E-2</v>
      </c>
      <c r="N28" s="15">
        <f>B28/'1'!B28</f>
        <v>4.7357625865030693E-2</v>
      </c>
      <c r="O28" s="15">
        <f>C28/'1'!C28</f>
        <v>4.5225760122314752E-2</v>
      </c>
      <c r="P28" s="15">
        <f>D28/'1'!D28</f>
        <v>4.4764892409204671E-2</v>
      </c>
      <c r="Q28" s="15">
        <f>E28/'1'!E28</f>
        <v>4.4898966241450851E-2</v>
      </c>
    </row>
    <row r="29" spans="1:17" ht="20.100000000000001" customHeight="1">
      <c r="A29" s="102" t="s">
        <v>1</v>
      </c>
      <c r="B29" s="1">
        <v>2185813</v>
      </c>
      <c r="C29" s="1">
        <v>2309236</v>
      </c>
      <c r="D29" s="1">
        <v>2476946</v>
      </c>
      <c r="E29" s="1">
        <v>2419552</v>
      </c>
      <c r="F29" s="1"/>
      <c r="G29" s="17">
        <f t="shared" ref="G29:G41" si="7">(E29-D29)/D29</f>
        <v>-2.3171276240983855E-2</v>
      </c>
      <c r="I29" s="15">
        <f t="shared" ref="I29:I40" si="8">B29/$B$41</f>
        <v>0.1614975875249951</v>
      </c>
      <c r="J29" s="15">
        <f t="shared" ref="J29:J40" si="9">C29/$C$41</f>
        <v>0.1671453115899193</v>
      </c>
      <c r="K29" s="15">
        <f t="shared" ref="K29:K40" si="10">D29/$D$41</f>
        <v>0.16606384244709826</v>
      </c>
      <c r="L29" s="15">
        <f t="shared" ref="L29:L40" si="11">E29/$E$41</f>
        <v>0.16420500189108247</v>
      </c>
      <c r="N29" s="15">
        <f>B29/'1'!B29</f>
        <v>4.2790179530143996E-2</v>
      </c>
      <c r="O29" s="15">
        <f>C29/'1'!C29</f>
        <v>4.0445520110210749E-2</v>
      </c>
      <c r="P29" s="15">
        <f>D29/'1'!D29</f>
        <v>3.921631088316567E-2</v>
      </c>
      <c r="Q29" s="15">
        <f>E29/'1'!E29</f>
        <v>3.9444526065171681E-2</v>
      </c>
    </row>
    <row r="30" spans="1:17" ht="20.100000000000001" customHeight="1">
      <c r="A30" s="102" t="s">
        <v>2</v>
      </c>
      <c r="B30" s="1">
        <v>405041</v>
      </c>
      <c r="C30" s="1">
        <v>434044</v>
      </c>
      <c r="D30" s="1">
        <v>497202</v>
      </c>
      <c r="E30" s="1">
        <v>519440</v>
      </c>
      <c r="F30" s="1"/>
      <c r="G30" s="17">
        <f t="shared" si="7"/>
        <v>4.4726288309379289E-2</v>
      </c>
      <c r="I30" s="15">
        <f t="shared" si="8"/>
        <v>2.9926230811469941E-2</v>
      </c>
      <c r="J30" s="15">
        <f t="shared" si="9"/>
        <v>3.1416632870670182E-2</v>
      </c>
      <c r="K30" s="15">
        <f t="shared" si="10"/>
        <v>3.3334305468258954E-2</v>
      </c>
      <c r="L30" s="15">
        <f t="shared" si="11"/>
        <v>3.5252247598854612E-2</v>
      </c>
      <c r="N30" s="15">
        <f>B30/'1'!B30</f>
        <v>3.7892932149235142E-2</v>
      </c>
      <c r="O30" s="15">
        <f>C30/'1'!C30</f>
        <v>3.8219423114278402E-2</v>
      </c>
      <c r="P30" s="15">
        <f>D30/'1'!D30</f>
        <v>3.9506529516312346E-2</v>
      </c>
      <c r="Q30" s="15">
        <f>E30/'1'!E30</f>
        <v>4.0432436522109913E-2</v>
      </c>
    </row>
    <row r="31" spans="1:17" ht="20.100000000000001" customHeight="1">
      <c r="A31" s="102" t="s">
        <v>3</v>
      </c>
      <c r="B31" s="1">
        <v>1681073</v>
      </c>
      <c r="C31" s="1">
        <v>1762345</v>
      </c>
      <c r="D31" s="1">
        <v>1908139</v>
      </c>
      <c r="E31" s="1">
        <v>1858387</v>
      </c>
      <c r="F31" s="1"/>
      <c r="G31" s="17">
        <f t="shared" si="7"/>
        <v>-2.6073572208313963E-2</v>
      </c>
      <c r="I31" s="15">
        <f t="shared" si="8"/>
        <v>0.12420515110551822</v>
      </c>
      <c r="J31" s="15">
        <f t="shared" si="9"/>
        <v>0.12756067554547751</v>
      </c>
      <c r="K31" s="15">
        <f t="shared" si="10"/>
        <v>0.12792886654095956</v>
      </c>
      <c r="L31" s="15">
        <f t="shared" si="11"/>
        <v>0.12612105085956535</v>
      </c>
      <c r="N31" s="15">
        <f>B31/'1'!B31</f>
        <v>3.6405350188993164E-2</v>
      </c>
      <c r="O31" s="15">
        <f>C31/'1'!C31</f>
        <v>3.4910478886325723E-2</v>
      </c>
      <c r="P31" s="15">
        <f>D31/'1'!D31</f>
        <v>3.4442807948618828E-2</v>
      </c>
      <c r="Q31" s="15">
        <f>E31/'1'!E31</f>
        <v>3.3747944673322552E-2</v>
      </c>
    </row>
    <row r="32" spans="1:17" ht="20.100000000000001" customHeight="1">
      <c r="A32" s="102" t="s">
        <v>4</v>
      </c>
      <c r="B32" s="1">
        <v>970781</v>
      </c>
      <c r="C32" s="1">
        <v>1026593</v>
      </c>
      <c r="D32" s="1">
        <v>1115070</v>
      </c>
      <c r="E32" s="1">
        <v>1124767</v>
      </c>
      <c r="F32" s="1"/>
      <c r="G32" s="17">
        <f t="shared" si="7"/>
        <v>8.6963150295497147E-3</v>
      </c>
      <c r="I32" s="15">
        <f t="shared" si="8"/>
        <v>7.1725618575377806E-2</v>
      </c>
      <c r="J32" s="15">
        <f t="shared" si="9"/>
        <v>7.4306050512390254E-2</v>
      </c>
      <c r="K32" s="15">
        <f t="shared" si="10"/>
        <v>7.4758516656191071E-2</v>
      </c>
      <c r="L32" s="15">
        <f t="shared" si="11"/>
        <v>7.6333291188627958E-2</v>
      </c>
      <c r="N32" s="15">
        <f>B32/'1'!B32</f>
        <v>2.7609395625952486E-2</v>
      </c>
      <c r="O32" s="15">
        <f>C32/'1'!C32</f>
        <v>2.793917361478954E-2</v>
      </c>
      <c r="P32" s="15">
        <f>D32/'1'!D32</f>
        <v>2.7326417136837377E-2</v>
      </c>
      <c r="Q32" s="15">
        <f>E32/'1'!E32</f>
        <v>2.6949267545672718E-2</v>
      </c>
    </row>
    <row r="33" spans="1:17" ht="20.100000000000001" customHeight="1">
      <c r="A33" s="102" t="s">
        <v>5</v>
      </c>
      <c r="B33" s="1">
        <v>1141014</v>
      </c>
      <c r="C33" s="1">
        <v>1206715</v>
      </c>
      <c r="D33" s="1">
        <v>1246797</v>
      </c>
      <c r="E33" s="1">
        <v>1182058</v>
      </c>
      <c r="F33" s="1"/>
      <c r="G33" s="17">
        <f t="shared" si="7"/>
        <v>-5.1924250699993665E-2</v>
      </c>
      <c r="I33" s="15">
        <f t="shared" si="8"/>
        <v>8.4303189857615798E-2</v>
      </c>
      <c r="J33" s="15">
        <f t="shared" si="9"/>
        <v>8.7343500047301126E-2</v>
      </c>
      <c r="K33" s="15">
        <f t="shared" si="10"/>
        <v>8.3589993714644872E-2</v>
      </c>
      <c r="L33" s="15">
        <f t="shared" si="11"/>
        <v>8.0221394756289255E-2</v>
      </c>
      <c r="N33" s="15">
        <f>B33/'1'!B33</f>
        <v>5.1063138505161747E-2</v>
      </c>
      <c r="O33" s="15">
        <f>C33/'1'!C33</f>
        <v>5.0206258325566584E-2</v>
      </c>
      <c r="P33" s="15">
        <f>D33/'1'!D33</f>
        <v>4.8471313042745011E-2</v>
      </c>
      <c r="Q33" s="15">
        <f>E33/'1'!E33</f>
        <v>4.6629249384816024E-2</v>
      </c>
    </row>
    <row r="34" spans="1:17" ht="20.100000000000001" customHeight="1">
      <c r="A34" s="102" t="s">
        <v>6</v>
      </c>
      <c r="B34" s="1">
        <v>753407</v>
      </c>
      <c r="C34" s="1">
        <v>803738</v>
      </c>
      <c r="D34" s="1">
        <v>813877</v>
      </c>
      <c r="E34" s="1">
        <v>754674</v>
      </c>
      <c r="F34" s="1"/>
      <c r="G34" s="17">
        <f t="shared" si="7"/>
        <v>-7.2741949950668225E-2</v>
      </c>
      <c r="I34" s="15">
        <f t="shared" si="8"/>
        <v>5.5665060517273886E-2</v>
      </c>
      <c r="J34" s="15">
        <f t="shared" si="9"/>
        <v>5.8175534439381053E-2</v>
      </c>
      <c r="K34" s="15">
        <f t="shared" si="10"/>
        <v>5.4565397024931905E-2</v>
      </c>
      <c r="L34" s="15">
        <f t="shared" si="11"/>
        <v>5.1216607701405376E-2</v>
      </c>
      <c r="N34" s="15">
        <f>B34/'1'!B34</f>
        <v>8.198407451841333E-2</v>
      </c>
      <c r="O34" s="15">
        <f>C34/'1'!C34</f>
        <v>7.9260241167737985E-2</v>
      </c>
      <c r="P34" s="15">
        <f>D34/'1'!D34</f>
        <v>7.3061029452622855E-2</v>
      </c>
      <c r="Q34" s="15">
        <f>E34/'1'!E34</f>
        <v>7.0050616957697237E-2</v>
      </c>
    </row>
    <row r="35" spans="1:17" ht="20.100000000000001" customHeight="1">
      <c r="A35" s="102" t="s">
        <v>7</v>
      </c>
      <c r="B35" s="1">
        <v>564985</v>
      </c>
      <c r="C35" s="1">
        <v>592216</v>
      </c>
      <c r="D35" s="1">
        <v>662246</v>
      </c>
      <c r="E35" s="1">
        <v>650863</v>
      </c>
      <c r="F35" s="1"/>
      <c r="G35" s="17">
        <f t="shared" si="7"/>
        <v>-1.7188476789591782E-2</v>
      </c>
      <c r="I35" s="15">
        <f t="shared" si="8"/>
        <v>4.1743605005464493E-2</v>
      </c>
      <c r="J35" s="15">
        <f t="shared" si="9"/>
        <v>4.286531469652112E-2</v>
      </c>
      <c r="K35" s="15">
        <f t="shared" si="10"/>
        <v>4.4399480410643198E-2</v>
      </c>
      <c r="L35" s="15">
        <f t="shared" si="11"/>
        <v>4.4171383853637204E-2</v>
      </c>
      <c r="N35" s="15">
        <f>B35/'1'!B35</f>
        <v>4.5066362578961953E-2</v>
      </c>
      <c r="O35" s="15">
        <f>C35/'1'!C35</f>
        <v>4.3449991672676769E-2</v>
      </c>
      <c r="P35" s="15">
        <f>D35/'1'!D35</f>
        <v>4.164103843599528E-2</v>
      </c>
      <c r="Q35" s="15">
        <f>E35/'1'!E35</f>
        <v>4.0832306194084116E-2</v>
      </c>
    </row>
    <row r="36" spans="1:17" ht="20.100000000000001" customHeight="1">
      <c r="A36" s="102" t="s">
        <v>8</v>
      </c>
      <c r="B36" s="1">
        <v>1953345</v>
      </c>
      <c r="C36" s="1">
        <v>1865978</v>
      </c>
      <c r="D36" s="1">
        <v>2133795</v>
      </c>
      <c r="E36" s="1">
        <v>2107478</v>
      </c>
      <c r="F36" s="1"/>
      <c r="G36" s="17">
        <f t="shared" si="7"/>
        <v>-1.2333424719806729E-2</v>
      </c>
      <c r="I36" s="15">
        <f t="shared" si="8"/>
        <v>0.14432181760471346</v>
      </c>
      <c r="J36" s="15">
        <f t="shared" si="9"/>
        <v>0.135061758187528</v>
      </c>
      <c r="K36" s="15">
        <f t="shared" si="10"/>
        <v>0.14305769956002515</v>
      </c>
      <c r="L36" s="15">
        <f t="shared" si="11"/>
        <v>0.14302582832500177</v>
      </c>
      <c r="N36" s="15">
        <f>B36/'1'!B36</f>
        <v>0.11834133293751826</v>
      </c>
      <c r="O36" s="15">
        <f>C36/'1'!C36</f>
        <v>0.11078269729600945</v>
      </c>
      <c r="P36" s="15">
        <f>D36/'1'!D36</f>
        <v>0.10462241628532283</v>
      </c>
      <c r="Q36" s="15">
        <f>E36/'1'!E36</f>
        <v>0.10279746653669744</v>
      </c>
    </row>
    <row r="37" spans="1:17" ht="20.100000000000001" customHeight="1">
      <c r="A37" s="102" t="s">
        <v>9</v>
      </c>
      <c r="B37" s="1">
        <v>274717</v>
      </c>
      <c r="C37" s="1">
        <v>308644</v>
      </c>
      <c r="D37" s="1">
        <v>358156</v>
      </c>
      <c r="E37" s="1">
        <v>333493</v>
      </c>
      <c r="F37" s="1"/>
      <c r="G37" s="17">
        <f t="shared" si="7"/>
        <v>-6.8861054959291484E-2</v>
      </c>
      <c r="I37" s="15">
        <f t="shared" si="8"/>
        <v>2.0297313975213838E-2</v>
      </c>
      <c r="J37" s="15">
        <f t="shared" si="9"/>
        <v>2.2340028282236659E-2</v>
      </c>
      <c r="K37" s="15">
        <f t="shared" si="10"/>
        <v>2.4012134925623298E-2</v>
      </c>
      <c r="L37" s="15">
        <f t="shared" si="11"/>
        <v>2.2632792639159138E-2</v>
      </c>
      <c r="N37" s="15">
        <f>B37/'1'!B37</f>
        <v>3.4160784751629036E-2</v>
      </c>
      <c r="O37" s="15">
        <f>C37/'1'!C37</f>
        <v>3.2810931477558175E-2</v>
      </c>
      <c r="P37" s="15">
        <f>D37/'1'!D37</f>
        <v>3.2873491541378828E-2</v>
      </c>
      <c r="Q37" s="15">
        <f>E37/'1'!E37</f>
        <v>3.2364452933673606E-2</v>
      </c>
    </row>
    <row r="38" spans="1:17" ht="20.100000000000001" customHeight="1">
      <c r="A38" s="102" t="s">
        <v>10</v>
      </c>
      <c r="B38" s="1">
        <v>164957</v>
      </c>
      <c r="C38" s="1">
        <v>189134</v>
      </c>
      <c r="D38" s="1">
        <v>206520</v>
      </c>
      <c r="E38" s="1">
        <v>193306</v>
      </c>
      <c r="F38" s="1"/>
      <c r="G38" s="17">
        <f t="shared" si="7"/>
        <v>-6.3984117760991666E-2</v>
      </c>
      <c r="I38" s="15">
        <f t="shared" si="8"/>
        <v>1.2187756933168857E-2</v>
      </c>
      <c r="J38" s="15">
        <f t="shared" si="9"/>
        <v>1.3689749060835617E-2</v>
      </c>
      <c r="K38" s="15">
        <f t="shared" si="10"/>
        <v>1.384588309239472E-2</v>
      </c>
      <c r="L38" s="15">
        <f t="shared" si="11"/>
        <v>1.311887989824463E-2</v>
      </c>
      <c r="N38" s="15">
        <f>B38/'1'!B38</f>
        <v>1.5778618588193523E-2</v>
      </c>
      <c r="O38" s="15">
        <f>C38/'1'!C38</f>
        <v>1.5988946531364699E-2</v>
      </c>
      <c r="P38" s="15">
        <f>D38/'1'!D38</f>
        <v>1.5624371113766787E-2</v>
      </c>
      <c r="Q38" s="15">
        <f>E38/'1'!E38</f>
        <v>1.5795326379084075E-2</v>
      </c>
    </row>
    <row r="39" spans="1:17" ht="20.100000000000001" customHeight="1">
      <c r="A39" s="102" t="s">
        <v>11</v>
      </c>
      <c r="B39" s="1">
        <v>771357</v>
      </c>
      <c r="C39" s="1">
        <v>816064</v>
      </c>
      <c r="D39" s="1">
        <v>866790</v>
      </c>
      <c r="E39" s="1">
        <v>866187</v>
      </c>
      <c r="F39" s="1"/>
      <c r="G39" s="17">
        <f t="shared" si="7"/>
        <v>-6.9567023154397259E-4</v>
      </c>
      <c r="I39" s="15">
        <f t="shared" si="8"/>
        <v>5.6991286363708905E-2</v>
      </c>
      <c r="J39" s="15">
        <f t="shared" si="9"/>
        <v>5.9067705317826284E-2</v>
      </c>
      <c r="K39" s="15">
        <f t="shared" si="10"/>
        <v>5.811288497800126E-2</v>
      </c>
      <c r="L39" s="15">
        <f t="shared" si="11"/>
        <v>5.8784534481189518E-2</v>
      </c>
      <c r="N39" s="15">
        <f>B39/'1'!B39</f>
        <v>3.1013571908034044E-2</v>
      </c>
      <c r="O39" s="15">
        <f>C39/'1'!C39</f>
        <v>2.9478828455848836E-2</v>
      </c>
      <c r="P39" s="15">
        <f>D39/'1'!D39</f>
        <v>2.8138624122272887E-2</v>
      </c>
      <c r="Q39" s="15">
        <f>E39/'1'!E39</f>
        <v>2.895514225572033E-2</v>
      </c>
    </row>
    <row r="40" spans="1:17" ht="20.100000000000001" customHeight="1">
      <c r="A40" s="102" t="s">
        <v>12</v>
      </c>
      <c r="B40" s="1">
        <v>1248643</v>
      </c>
      <c r="C40" s="1">
        <v>1119768</v>
      </c>
      <c r="D40" s="1">
        <v>1176048</v>
      </c>
      <c r="E40" s="1">
        <v>1277663</v>
      </c>
      <c r="F40" s="1"/>
      <c r="G40" s="17">
        <f t="shared" si="7"/>
        <v>8.6403786240017419E-2</v>
      </c>
      <c r="I40" s="15">
        <f t="shared" si="8"/>
        <v>9.2255299140398775E-2</v>
      </c>
      <c r="J40" s="15">
        <f t="shared" si="9"/>
        <v>8.1050170389003445E-2</v>
      </c>
      <c r="K40" s="15">
        <f t="shared" si="10"/>
        <v>7.8846712759270896E-2</v>
      </c>
      <c r="L40" s="15">
        <f t="shared" si="11"/>
        <v>8.6709711273477943E-2</v>
      </c>
      <c r="N40" s="15">
        <f>B40/'1'!B40</f>
        <v>3.839067503369676E-2</v>
      </c>
      <c r="O40" s="15">
        <f>C40/'1'!C40</f>
        <v>3.600448155746501E-2</v>
      </c>
      <c r="P40" s="15">
        <f>D40/'1'!D40</f>
        <v>3.3970688132261208E-2</v>
      </c>
      <c r="Q40" s="15">
        <f>E40/'1'!E40</f>
        <v>3.437945110003706E-2</v>
      </c>
    </row>
    <row r="41" spans="1:17" ht="20.100000000000001" customHeight="1">
      <c r="A41" s="103" t="s">
        <v>13</v>
      </c>
      <c r="B41" s="7">
        <f>SUM(B28:B40)</f>
        <v>13534648</v>
      </c>
      <c r="C41" s="7">
        <f t="shared" ref="C41:D41" si="12">SUM(C28:C40)</f>
        <v>13815739</v>
      </c>
      <c r="D41" s="7">
        <f t="shared" si="12"/>
        <v>14915625</v>
      </c>
      <c r="E41" s="7">
        <f t="shared" ref="D41:E41" si="13">SUM(E28:E40)</f>
        <v>14734947</v>
      </c>
      <c r="F41" s="1"/>
      <c r="G41" s="16">
        <f t="shared" si="7"/>
        <v>-1.2113337523570081E-2</v>
      </c>
      <c r="I41" s="11">
        <f>SUM(I28:I40)</f>
        <v>0.99999999999999989</v>
      </c>
      <c r="J41" s="11">
        <f t="shared" ref="J41:K41" si="14">SUM(J28:J40)</f>
        <v>0.99999999999999989</v>
      </c>
      <c r="K41" s="11">
        <f t="shared" si="14"/>
        <v>1</v>
      </c>
      <c r="L41" s="11">
        <f t="shared" ref="K41:L41" si="15">SUM(L28:L40)</f>
        <v>0.99999999999999989</v>
      </c>
      <c r="N41" s="11">
        <f>B41/'1'!B41</f>
        <v>4.3723123329463105E-2</v>
      </c>
      <c r="O41" s="11">
        <f>C41/'1'!C41</f>
        <v>4.1753579631682344E-2</v>
      </c>
      <c r="P41" s="11">
        <f>D41/'1'!D41</f>
        <v>4.0627483894397166E-2</v>
      </c>
      <c r="Q41" s="11">
        <f>E41/'1'!E41</f>
        <v>4.0324868930910591E-2</v>
      </c>
    </row>
    <row r="42" spans="1:17" ht="22.5" customHeight="1">
      <c r="A42" s="4" t="s">
        <v>23</v>
      </c>
    </row>
    <row r="44" spans="1:17">
      <c r="A44" t="s">
        <v>18</v>
      </c>
    </row>
    <row r="46" spans="1:17" ht="20.100000000000001" customHeight="1">
      <c r="A46" s="127" t="s">
        <v>16</v>
      </c>
      <c r="B46" s="118" t="str">
        <f>B6</f>
        <v>CVR DÃO</v>
      </c>
      <c r="C46" s="118"/>
      <c r="D46" s="118"/>
      <c r="E46" s="118"/>
      <c r="F46" s="3"/>
      <c r="G46" s="119" t="s">
        <v>95</v>
      </c>
    </row>
    <row r="47" spans="1:17" ht="20.100000000000001" customHeight="1">
      <c r="A47" s="127"/>
      <c r="B47" s="114">
        <v>2019</v>
      </c>
      <c r="C47" s="5">
        <v>2020</v>
      </c>
      <c r="D47" s="24">
        <v>2021</v>
      </c>
      <c r="E47" s="8">
        <v>2022</v>
      </c>
      <c r="F47" s="9"/>
      <c r="G47" s="120"/>
    </row>
    <row r="48" spans="1:17" ht="20.100000000000001" customHeight="1">
      <c r="A48" s="102" t="s">
        <v>0</v>
      </c>
      <c r="B48" s="106">
        <f t="shared" ref="B48:D61" si="16">B28/B8</f>
        <v>5.039906978395555</v>
      </c>
      <c r="C48" s="106">
        <f t="shared" si="16"/>
        <v>4.9419635988937269</v>
      </c>
      <c r="D48" s="106">
        <f t="shared" si="16"/>
        <v>5.1872533980236168</v>
      </c>
      <c r="E48" s="106">
        <f t="shared" ref="D48:E48" si="17">E28/E8</f>
        <v>5.5598719800823755</v>
      </c>
      <c r="F48" s="12"/>
      <c r="G48" s="17">
        <f>(E48-D48)/D48</f>
        <v>7.1833502909406585E-2</v>
      </c>
    </row>
    <row r="49" spans="1:7" ht="20.100000000000001" customHeight="1">
      <c r="A49" s="102" t="s">
        <v>1</v>
      </c>
      <c r="B49" s="106">
        <f t="shared" si="16"/>
        <v>4.1517493542014892</v>
      </c>
      <c r="C49" s="106">
        <f t="shared" si="16"/>
        <v>4.2004438300349243</v>
      </c>
      <c r="D49" s="106">
        <f t="shared" si="16"/>
        <v>4.4352593796947719</v>
      </c>
      <c r="E49" s="106">
        <f t="shared" ref="D49:E49" si="18">E29/E9</f>
        <v>4.6244022522333115</v>
      </c>
      <c r="F49" s="12"/>
      <c r="G49" s="17">
        <f t="shared" ref="G49:G61" si="19">(E49-D49)/D49</f>
        <v>4.2645278741636101E-2</v>
      </c>
    </row>
    <row r="50" spans="1:7" ht="20.100000000000001" customHeight="1">
      <c r="A50" s="102" t="s">
        <v>2</v>
      </c>
      <c r="B50" s="106">
        <f t="shared" si="16"/>
        <v>4.2503016884057212</v>
      </c>
      <c r="C50" s="106">
        <f t="shared" si="16"/>
        <v>4.046954835341066</v>
      </c>
      <c r="D50" s="106">
        <f t="shared" si="16"/>
        <v>4.1723128047194278</v>
      </c>
      <c r="E50" s="106">
        <f t="shared" ref="D50:E50" si="20">E30/E10</f>
        <v>4.3613769941225859</v>
      </c>
      <c r="F50" s="12"/>
      <c r="G50" s="17">
        <f t="shared" si="19"/>
        <v>4.5314001670560752E-2</v>
      </c>
    </row>
    <row r="51" spans="1:7" ht="20.100000000000001" customHeight="1">
      <c r="A51" s="102" t="s">
        <v>3</v>
      </c>
      <c r="B51" s="106">
        <f t="shared" si="16"/>
        <v>3.5874217352892219</v>
      </c>
      <c r="C51" s="106">
        <f t="shared" si="16"/>
        <v>3.5754252847911872</v>
      </c>
      <c r="D51" s="106">
        <f t="shared" si="16"/>
        <v>3.7839779640984554</v>
      </c>
      <c r="E51" s="106">
        <f t="shared" ref="D51:E51" si="21">E31/E11</f>
        <v>3.9737908442226315</v>
      </c>
      <c r="F51" s="12"/>
      <c r="G51" s="17">
        <f t="shared" si="19"/>
        <v>5.0162258323139995E-2</v>
      </c>
    </row>
    <row r="52" spans="1:7" ht="20.100000000000001" customHeight="1">
      <c r="A52" s="102" t="s">
        <v>4</v>
      </c>
      <c r="B52" s="106">
        <f t="shared" si="16"/>
        <v>3.6983401335664841</v>
      </c>
      <c r="C52" s="106">
        <f t="shared" si="16"/>
        <v>3.6953992577473964</v>
      </c>
      <c r="D52" s="106">
        <f t="shared" si="16"/>
        <v>3.8374602082078639</v>
      </c>
      <c r="E52" s="106">
        <f t="shared" ref="D52:E52" si="22">E32/E12</f>
        <v>4.0343149210903873</v>
      </c>
      <c r="F52" s="12"/>
      <c r="G52" s="17">
        <f t="shared" si="19"/>
        <v>5.1298176971705106E-2</v>
      </c>
    </row>
    <row r="53" spans="1:7" ht="20.100000000000001" customHeight="1">
      <c r="A53" s="102" t="s">
        <v>5</v>
      </c>
      <c r="B53" s="106">
        <f t="shared" si="16"/>
        <v>2.9194114170357466</v>
      </c>
      <c r="C53" s="106">
        <f t="shared" si="16"/>
        <v>3.0161239527303993</v>
      </c>
      <c r="D53" s="106">
        <f t="shared" si="16"/>
        <v>3.308127857273627</v>
      </c>
      <c r="E53" s="106">
        <f t="shared" ref="D53:E53" si="23">E33/E13</f>
        <v>3.6177659707960839</v>
      </c>
      <c r="F53" s="12"/>
      <c r="G53" s="17">
        <f t="shared" si="19"/>
        <v>9.3599197758227878E-2</v>
      </c>
    </row>
    <row r="54" spans="1:7" ht="20.100000000000001" customHeight="1">
      <c r="A54" s="102" t="s">
        <v>6</v>
      </c>
      <c r="B54" s="106">
        <f t="shared" si="16"/>
        <v>2.7940699809008138</v>
      </c>
      <c r="C54" s="106">
        <f t="shared" si="16"/>
        <v>2.9192866482638387</v>
      </c>
      <c r="D54" s="106">
        <f t="shared" si="16"/>
        <v>3.225344577511116</v>
      </c>
      <c r="E54" s="106">
        <f t="shared" ref="D54:E54" si="24">E34/E14</f>
        <v>3.5032842971139964</v>
      </c>
      <c r="F54" s="12"/>
      <c r="G54" s="17">
        <f t="shared" si="19"/>
        <v>8.6173651504037607E-2</v>
      </c>
    </row>
    <row r="55" spans="1:7" ht="20.100000000000001" customHeight="1">
      <c r="A55" s="102" t="s">
        <v>7</v>
      </c>
      <c r="B55" s="106">
        <f t="shared" si="16"/>
        <v>3.6837798540793241</v>
      </c>
      <c r="C55" s="106">
        <f t="shared" si="16"/>
        <v>3.7509088836248941</v>
      </c>
      <c r="D55" s="106">
        <f t="shared" si="16"/>
        <v>4.032724792653668</v>
      </c>
      <c r="E55" s="106">
        <f t="shared" ref="D55:E55" si="25">E35/E15</f>
        <v>4.2370583027367656</v>
      </c>
      <c r="F55" s="12"/>
      <c r="G55" s="17">
        <f t="shared" si="19"/>
        <v>5.0668845653769334E-2</v>
      </c>
    </row>
    <row r="56" spans="1:7" ht="20.100000000000001" customHeight="1">
      <c r="A56" s="102" t="s">
        <v>8</v>
      </c>
      <c r="B56" s="106">
        <f t="shared" si="16"/>
        <v>2.4419193371353707</v>
      </c>
      <c r="C56" s="106">
        <f t="shared" si="16"/>
        <v>2.4518403473087251</v>
      </c>
      <c r="D56" s="106">
        <f t="shared" si="16"/>
        <v>2.69371624641161</v>
      </c>
      <c r="E56" s="106">
        <f t="shared" ref="D56:E56" si="26">E36/E16</f>
        <v>3.0130330229007196</v>
      </c>
      <c r="F56" s="12"/>
      <c r="G56" s="17">
        <f t="shared" si="19"/>
        <v>0.1185413559852424</v>
      </c>
    </row>
    <row r="57" spans="1:7" ht="20.100000000000001" customHeight="1">
      <c r="A57" s="102" t="s">
        <v>9</v>
      </c>
      <c r="B57" s="106">
        <f t="shared" si="16"/>
        <v>4.010408607173618</v>
      </c>
      <c r="C57" s="106">
        <f t="shared" si="16"/>
        <v>4.0507651521117145</v>
      </c>
      <c r="D57" s="106">
        <f t="shared" si="16"/>
        <v>4.2144428885777154</v>
      </c>
      <c r="E57" s="106">
        <f t="shared" ref="D57:E57" si="27">E37/E17</f>
        <v>4.2115678474458544</v>
      </c>
      <c r="F57" s="12"/>
      <c r="G57" s="17">
        <f t="shared" si="19"/>
        <v>-6.8218770733686563E-4</v>
      </c>
    </row>
    <row r="58" spans="1:7" ht="20.100000000000001" customHeight="1">
      <c r="A58" s="102" t="s">
        <v>10</v>
      </c>
      <c r="B58" s="106">
        <f t="shared" si="16"/>
        <v>3.9753464272803951</v>
      </c>
      <c r="C58" s="106">
        <f t="shared" si="16"/>
        <v>4.0215607059323837</v>
      </c>
      <c r="D58" s="106">
        <f t="shared" si="16"/>
        <v>4.1958553433563592</v>
      </c>
      <c r="E58" s="106">
        <f t="shared" ref="D58:E58" si="28">E38/E18</f>
        <v>4.1783243991008128</v>
      </c>
      <c r="F58" s="12"/>
      <c r="G58" s="17">
        <f t="shared" si="19"/>
        <v>-4.1781574484698672E-3</v>
      </c>
    </row>
    <row r="59" spans="1:7" ht="20.100000000000001" customHeight="1">
      <c r="A59" s="102" t="s">
        <v>11</v>
      </c>
      <c r="B59" s="106">
        <f t="shared" si="16"/>
        <v>4.1703764577397395</v>
      </c>
      <c r="C59" s="106">
        <f t="shared" si="16"/>
        <v>4.185351393212672</v>
      </c>
      <c r="D59" s="106">
        <f t="shared" si="16"/>
        <v>4.4198723178591823</v>
      </c>
      <c r="E59" s="106">
        <f t="shared" ref="D59:E59" si="29">E39/E19</f>
        <v>4.5083850349766825</v>
      </c>
      <c r="F59" s="12"/>
      <c r="G59" s="17">
        <f t="shared" si="19"/>
        <v>2.002608011092329E-2</v>
      </c>
    </row>
    <row r="60" spans="1:7" ht="20.100000000000001" customHeight="1">
      <c r="A60" s="102" t="s">
        <v>12</v>
      </c>
      <c r="B60" s="106">
        <f t="shared" si="16"/>
        <v>4.6641627133838854</v>
      </c>
      <c r="C60" s="106">
        <f t="shared" si="16"/>
        <v>4.4982525488683747</v>
      </c>
      <c r="D60" s="106">
        <f t="shared" si="16"/>
        <v>4.7053401029851285</v>
      </c>
      <c r="E60" s="106">
        <f t="shared" ref="D60:E60" si="30">E40/E20</f>
        <v>4.9946756318289323</v>
      </c>
      <c r="F60" s="12"/>
      <c r="G60" s="17">
        <f t="shared" si="19"/>
        <v>6.1490885358158394E-2</v>
      </c>
    </row>
    <row r="61" spans="1:7" ht="20.100000000000001" customHeight="1">
      <c r="A61" s="6" t="s">
        <v>13</v>
      </c>
      <c r="B61" s="13">
        <f t="shared" si="16"/>
        <v>3.5514996587480292</v>
      </c>
      <c r="C61" s="13">
        <f t="shared" si="16"/>
        <v>3.5711561655563027</v>
      </c>
      <c r="D61" s="13">
        <f t="shared" si="16"/>
        <v>3.8063424814424653</v>
      </c>
      <c r="E61" s="13">
        <f t="shared" ref="D61:E61" si="31">E41/E21</f>
        <v>4.073070343159138</v>
      </c>
      <c r="F61" s="12"/>
      <c r="G61" s="16">
        <f t="shared" si="19"/>
        <v>7.0074582888188366E-2</v>
      </c>
    </row>
  </sheetData>
  <mergeCells count="13">
    <mergeCell ref="I6:L6"/>
    <mergeCell ref="N6:Q6"/>
    <mergeCell ref="A26:A27"/>
    <mergeCell ref="B26:E26"/>
    <mergeCell ref="G26:G27"/>
    <mergeCell ref="I26:L26"/>
    <mergeCell ref="N26:Q26"/>
    <mergeCell ref="A46:A47"/>
    <mergeCell ref="B46:E46"/>
    <mergeCell ref="G46:G47"/>
    <mergeCell ref="A6:A7"/>
    <mergeCell ref="B6:E6"/>
    <mergeCell ref="G6:G7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0D3DF189-C1BB-4958-A089-B075A1AF94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7" id="{00ECF3F7-48A2-4993-8DF6-E22BE3B4259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G21</xm:sqref>
        </x14:conditionalFormatting>
        <x14:conditionalFormatting xmlns:xm="http://schemas.microsoft.com/office/excel/2006/main">
          <x14:cfRule type="iconSet" priority="2" id="{0ACA7612-08F8-4273-AAE2-CCC840DB04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1" id="{4F5EF15B-17D6-4980-ADB7-8B5EC52614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G41</xm:sqref>
        </x14:conditionalFormatting>
        <x14:conditionalFormatting xmlns:xm="http://schemas.microsoft.com/office/excel/2006/main">
          <x14:cfRule type="iconSet" priority="10" id="{E102E8B8-2755-406C-81F1-4646B0762DB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3" id="{5652A9DF-B2EE-43B2-A26A-D42EC10F63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G61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15</vt:i4>
      </vt:variant>
    </vt:vector>
  </HeadingPairs>
  <TitlesOfParts>
    <vt:vector size="15" baseType="lpstr">
      <vt:lpstr>Indice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Maria João Lima</cp:lastModifiedBy>
  <dcterms:created xsi:type="dcterms:W3CDTF">2021-07-20T10:36:13Z</dcterms:created>
  <dcterms:modified xsi:type="dcterms:W3CDTF">2024-02-29T18:24:44Z</dcterms:modified>
</cp:coreProperties>
</file>